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8735" windowHeight="6165" tabRatio="905" firstSheet="3" activeTab="7"/>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24" i="3" l="1"/>
  <c r="AI59" i="7" l="1"/>
  <c r="AJ59" i="7"/>
  <c r="AK59" i="7"/>
  <c r="AL59" i="7"/>
  <c r="AM59" i="7"/>
  <c r="AN59" i="7"/>
  <c r="AO59" i="7"/>
  <c r="AP59" i="7"/>
  <c r="AQ59" i="7"/>
  <c r="AR59" i="7"/>
  <c r="AS59" i="7"/>
  <c r="AT59" i="7"/>
  <c r="AU59" i="7"/>
  <c r="AV59" i="7"/>
  <c r="AW59" i="7"/>
  <c r="AX59" i="7"/>
  <c r="AY59" i="7"/>
  <c r="AZ59" i="7"/>
  <c r="BA59" i="7"/>
  <c r="BB59" i="7"/>
  <c r="BC59" i="7"/>
  <c r="BD59" i="7"/>
  <c r="BE59" i="7"/>
  <c r="BF59" i="7"/>
  <c r="BG59" i="7"/>
  <c r="BH59" i="7"/>
  <c r="BI59" i="7"/>
  <c r="BJ59" i="7"/>
  <c r="BK59" i="7"/>
  <c r="BL59" i="7"/>
  <c r="BM59" i="7"/>
  <c r="BN59" i="7"/>
  <c r="BO59" i="7"/>
  <c r="BP59" i="7"/>
  <c r="BQ59" i="7"/>
  <c r="BR59" i="7"/>
  <c r="BS59" i="7"/>
  <c r="BT59" i="7"/>
  <c r="BU59" i="7"/>
  <c r="BV59" i="7"/>
  <c r="BW59" i="7"/>
  <c r="BX59" i="7"/>
  <c r="BY59" i="7"/>
  <c r="BZ59" i="7"/>
  <c r="CA59" i="7"/>
  <c r="CB59" i="7"/>
  <c r="CC59" i="7"/>
  <c r="CD59" i="7"/>
  <c r="CE59" i="7"/>
  <c r="CF59" i="7"/>
  <c r="CG59" i="7"/>
  <c r="CH59" i="7"/>
  <c r="CI59" i="7"/>
  <c r="CJ59" i="7"/>
  <c r="CK59" i="7"/>
  <c r="CL59" i="7"/>
  <c r="CM59" i="7"/>
  <c r="CN59" i="7"/>
  <c r="CO59" i="7"/>
  <c r="CP59" i="7"/>
  <c r="CQ59" i="7"/>
  <c r="CR59" i="7"/>
  <c r="CS59" i="7"/>
  <c r="CT59" i="7"/>
  <c r="CU59" i="7"/>
  <c r="CV59" i="7"/>
  <c r="CW59" i="7"/>
  <c r="CX59" i="7"/>
  <c r="CY59" i="7"/>
  <c r="CZ59" i="7"/>
  <c r="DA59" i="7"/>
  <c r="DB59" i="7"/>
  <c r="DC59" i="7"/>
  <c r="DD59" i="7"/>
  <c r="DE59" i="7"/>
  <c r="DF59" i="7"/>
  <c r="DG59" i="7"/>
  <c r="DH59" i="7"/>
  <c r="DI59" i="7"/>
  <c r="DJ59" i="7"/>
  <c r="DK59" i="7"/>
  <c r="DL59" i="7"/>
  <c r="DM59" i="7"/>
  <c r="DN59" i="7"/>
  <c r="DO59" i="7"/>
  <c r="DP59" i="7"/>
  <c r="DQ59" i="7"/>
  <c r="DR59" i="7"/>
  <c r="DS59" i="7"/>
  <c r="DT59" i="7"/>
  <c r="DU59" i="7"/>
  <c r="DV59" i="7"/>
  <c r="DW59" i="7"/>
  <c r="DX59" i="7"/>
  <c r="DY59" i="7"/>
  <c r="DZ59" i="7"/>
  <c r="EA59" i="7"/>
  <c r="EB59" i="7"/>
  <c r="EC59" i="7"/>
  <c r="ED59" i="7"/>
  <c r="EE59" i="7"/>
  <c r="EF59" i="7"/>
  <c r="EG59" i="7"/>
  <c r="EH59" i="7"/>
  <c r="EI59" i="7"/>
  <c r="EJ59" i="7"/>
  <c r="EK59" i="7"/>
  <c r="EL59" i="7"/>
  <c r="EM59" i="7"/>
  <c r="EN59" i="7"/>
  <c r="EO59" i="7"/>
  <c r="EP59" i="7"/>
  <c r="EQ59" i="7"/>
  <c r="ER59" i="7"/>
  <c r="ES59" i="7"/>
  <c r="ET59" i="7"/>
  <c r="EU59" i="7"/>
  <c r="EV59" i="7"/>
  <c r="EW59" i="7"/>
  <c r="EX59" i="7"/>
  <c r="EY59" i="7"/>
  <c r="EZ59" i="7"/>
  <c r="FA59" i="7"/>
  <c r="FB59" i="7"/>
  <c r="FC59" i="7"/>
  <c r="FD59" i="7"/>
  <c r="FE59" i="7"/>
  <c r="FF59" i="7"/>
  <c r="FG59" i="7"/>
  <c r="FH59" i="7"/>
  <c r="FI59" i="7"/>
  <c r="FJ59" i="7"/>
  <c r="FK59" i="7"/>
  <c r="FL59" i="7"/>
  <c r="FM59" i="7"/>
  <c r="FN59" i="7"/>
  <c r="FO59" i="7"/>
  <c r="FP59" i="7"/>
  <c r="FQ59" i="7"/>
  <c r="FR59" i="7"/>
  <c r="FS59" i="7"/>
  <c r="FT59" i="7"/>
  <c r="FU59" i="7"/>
  <c r="FV59" i="7"/>
  <c r="FW59" i="7"/>
  <c r="FX59" i="7"/>
  <c r="FY59" i="7"/>
  <c r="FZ59" i="7"/>
  <c r="GA59" i="7"/>
  <c r="GB59" i="7"/>
  <c r="GC59" i="7"/>
  <c r="GD59" i="7"/>
  <c r="GE59" i="7"/>
  <c r="GF59" i="7"/>
  <c r="GG59" i="7"/>
  <c r="GH59" i="7"/>
  <c r="GI59" i="7"/>
  <c r="GJ59" i="7"/>
  <c r="GK59" i="7"/>
  <c r="GL59" i="7"/>
  <c r="GM59" i="7"/>
  <c r="GN59" i="7"/>
  <c r="GO59" i="7"/>
  <c r="GP59" i="7"/>
  <c r="GQ59" i="7"/>
  <c r="GR59" i="7"/>
  <c r="GS59" i="7"/>
  <c r="GT59" i="7"/>
  <c r="GU59" i="7"/>
  <c r="GV59" i="7"/>
  <c r="GW59" i="7"/>
  <c r="GX59" i="7"/>
  <c r="GY59" i="7"/>
  <c r="GZ59" i="7"/>
  <c r="HA59" i="7"/>
  <c r="HB59" i="7"/>
  <c r="HC59" i="7"/>
  <c r="HD59" i="7"/>
  <c r="HE59" i="7"/>
  <c r="HF59" i="7"/>
  <c r="HG59" i="7"/>
  <c r="HH59" i="7"/>
  <c r="HI59" i="7"/>
  <c r="HJ59" i="7"/>
  <c r="HK59" i="7"/>
  <c r="HL59" i="7"/>
  <c r="HM59" i="7"/>
  <c r="HN59" i="7"/>
  <c r="HO59" i="7"/>
  <c r="HP59" i="7"/>
  <c r="HQ59" i="7"/>
  <c r="HR59" i="7"/>
  <c r="HS59" i="7"/>
  <c r="HT59" i="7"/>
  <c r="HU59" i="7"/>
  <c r="HV59" i="7"/>
  <c r="HW59" i="7"/>
  <c r="HX59" i="7"/>
  <c r="HY59" i="7"/>
  <c r="HZ59" i="7"/>
  <c r="IA59" i="7"/>
  <c r="IB59" i="7"/>
  <c r="IC59" i="7"/>
  <c r="ID59" i="7"/>
  <c r="IE59" i="7"/>
  <c r="IF59" i="7"/>
  <c r="IG59" i="7"/>
  <c r="IH59" i="7"/>
  <c r="II59" i="7"/>
  <c r="IJ59" i="7"/>
  <c r="IK59" i="7"/>
  <c r="IL59" i="7"/>
  <c r="IM59" i="7"/>
  <c r="IN59" i="7"/>
  <c r="IO59" i="7"/>
  <c r="IP59" i="7"/>
  <c r="IQ59" i="7"/>
  <c r="IR59" i="7"/>
  <c r="IS59" i="7"/>
  <c r="IT59" i="7"/>
  <c r="IU59" i="7"/>
  <c r="IV59" i="7"/>
  <c r="IW59" i="7"/>
  <c r="IX59" i="7"/>
  <c r="IY59" i="7"/>
  <c r="IZ59" i="7"/>
  <c r="JA59" i="7"/>
  <c r="JB59" i="7"/>
  <c r="JC59" i="7"/>
  <c r="JD59" i="7"/>
  <c r="JE59" i="7"/>
  <c r="JF59" i="7"/>
  <c r="JG59" i="7"/>
  <c r="JH59" i="7"/>
  <c r="JI59" i="7"/>
  <c r="JJ59" i="7"/>
  <c r="JK59" i="7"/>
  <c r="JL59" i="7"/>
  <c r="JM59" i="7"/>
  <c r="JN59" i="7"/>
  <c r="JO59" i="7"/>
  <c r="JP59" i="7"/>
  <c r="JQ59" i="7"/>
  <c r="JR59" i="7"/>
  <c r="JS59" i="7"/>
  <c r="JT59" i="7"/>
  <c r="JU59" i="7"/>
  <c r="JV59" i="7"/>
  <c r="JW59" i="7"/>
  <c r="JX59" i="7"/>
  <c r="JY59" i="7"/>
  <c r="JZ59" i="7"/>
  <c r="KA59" i="7"/>
  <c r="KB59" i="7"/>
  <c r="KC59" i="7"/>
  <c r="KD59" i="7"/>
  <c r="KE59" i="7"/>
  <c r="KF59" i="7"/>
  <c r="KG59" i="7"/>
  <c r="KH59" i="7"/>
  <c r="KI59" i="7"/>
  <c r="KJ59" i="7"/>
  <c r="KK59" i="7"/>
  <c r="KL59" i="7"/>
  <c r="KM59" i="7"/>
  <c r="KN59" i="7"/>
  <c r="KO59" i="7"/>
  <c r="KP59" i="7"/>
  <c r="KQ59" i="7"/>
  <c r="KR59" i="7"/>
  <c r="KS59" i="7"/>
  <c r="KT59" i="7"/>
  <c r="KU59" i="7"/>
  <c r="KV59" i="7"/>
  <c r="KW59" i="7"/>
  <c r="KX59" i="7"/>
  <c r="KY59" i="7"/>
  <c r="KZ59" i="7"/>
  <c r="LA59" i="7"/>
  <c r="LB59" i="7"/>
  <c r="LC59" i="7"/>
  <c r="LD59" i="7"/>
  <c r="LE59" i="7"/>
  <c r="LF59" i="7"/>
  <c r="LG59" i="7"/>
  <c r="LH59" i="7"/>
  <c r="LI59" i="7"/>
  <c r="LJ59" i="7"/>
  <c r="LK59" i="7"/>
  <c r="LL59" i="7"/>
  <c r="LM59" i="7"/>
  <c r="LN59" i="7"/>
  <c r="LO59" i="7"/>
  <c r="LP59" i="7"/>
  <c r="LQ59" i="7"/>
  <c r="LR59" i="7"/>
  <c r="LS59" i="7"/>
  <c r="LT59" i="7"/>
  <c r="LU59" i="7"/>
  <c r="LV59" i="7"/>
  <c r="LW59" i="7"/>
  <c r="LX59" i="7"/>
  <c r="LY59" i="7"/>
  <c r="LZ59" i="7"/>
  <c r="MA59" i="7"/>
  <c r="MB59" i="7"/>
  <c r="MC59" i="7"/>
  <c r="MD59" i="7"/>
  <c r="ME59" i="7"/>
  <c r="MF59" i="7"/>
  <c r="MG59" i="7"/>
  <c r="MH59" i="7"/>
  <c r="MI59" i="7"/>
  <c r="MJ59" i="7"/>
  <c r="MK59" i="7"/>
  <c r="ML59" i="7"/>
  <c r="MM59" i="7"/>
  <c r="MN59" i="7"/>
  <c r="MO59" i="7"/>
  <c r="MP59" i="7"/>
  <c r="MQ59" i="7"/>
  <c r="MR59" i="7"/>
  <c r="MS59" i="7"/>
  <c r="MT59" i="7"/>
  <c r="MU59" i="7"/>
  <c r="MV59" i="7"/>
  <c r="MW59" i="7"/>
  <c r="MX59" i="7"/>
  <c r="MY59" i="7"/>
  <c r="MZ59" i="7"/>
  <c r="NA59" i="7"/>
  <c r="NB59" i="7"/>
  <c r="NC59" i="7"/>
  <c r="ND59" i="7"/>
  <c r="NE59" i="7"/>
  <c r="NF59" i="7"/>
  <c r="NG59" i="7"/>
  <c r="NH59" i="7"/>
  <c r="NI59" i="7"/>
  <c r="NJ59" i="7"/>
  <c r="NK59" i="7"/>
  <c r="NL59" i="7"/>
  <c r="NM59" i="7"/>
  <c r="NN59" i="7"/>
  <c r="NO59" i="7"/>
  <c r="NP59" i="7"/>
  <c r="NQ59" i="7"/>
  <c r="NR59" i="7"/>
  <c r="NS59" i="7"/>
  <c r="NT59" i="7"/>
  <c r="NU59" i="7"/>
  <c r="NV59" i="7"/>
  <c r="NW59" i="7"/>
  <c r="NX59" i="7"/>
  <c r="NY59" i="7"/>
  <c r="NZ59" i="7"/>
  <c r="OA59" i="7"/>
  <c r="OB59" i="7"/>
  <c r="OC59" i="7"/>
  <c r="OD59" i="7"/>
  <c r="OE59" i="7"/>
  <c r="OF59" i="7"/>
  <c r="OG59" i="7"/>
  <c r="OH59" i="7"/>
  <c r="OI59" i="7"/>
  <c r="OJ59" i="7"/>
  <c r="OK59" i="7"/>
  <c r="OL59" i="7"/>
  <c r="OM59" i="7"/>
  <c r="ON59" i="7"/>
  <c r="OO59" i="7"/>
  <c r="OP59" i="7"/>
  <c r="OQ59" i="7"/>
  <c r="OR59" i="7"/>
  <c r="OS59" i="7"/>
  <c r="OT59" i="7"/>
  <c r="OU59" i="7"/>
  <c r="OV59" i="7"/>
  <c r="OW59" i="7"/>
  <c r="OX59" i="7"/>
  <c r="OY59" i="7"/>
  <c r="OZ59" i="7"/>
  <c r="PA59" i="7"/>
  <c r="PB59" i="7"/>
  <c r="PC59" i="7"/>
  <c r="PD59" i="7"/>
  <c r="PE59" i="7"/>
  <c r="PF59" i="7"/>
  <c r="PG59" i="7"/>
  <c r="PH59" i="7"/>
  <c r="PI59" i="7"/>
  <c r="PJ59" i="7"/>
  <c r="PK59" i="7"/>
  <c r="PL59" i="7"/>
  <c r="PM59" i="7"/>
  <c r="PN59" i="7"/>
  <c r="PO59" i="7"/>
  <c r="PP59" i="7"/>
  <c r="PQ59" i="7"/>
  <c r="PR59" i="7"/>
  <c r="PS59" i="7"/>
  <c r="PT59" i="7"/>
  <c r="PU59" i="7"/>
  <c r="PV59" i="7"/>
  <c r="PW59" i="7"/>
  <c r="PX59" i="7"/>
  <c r="PY59" i="7"/>
  <c r="PZ59" i="7"/>
  <c r="QA59" i="7"/>
  <c r="QB59" i="7"/>
  <c r="QC59" i="7"/>
  <c r="QD59" i="7"/>
  <c r="QE59" i="7"/>
  <c r="QF59" i="7"/>
  <c r="QG59" i="7"/>
  <c r="QH59" i="7"/>
  <c r="QI59" i="7"/>
  <c r="QJ59" i="7"/>
  <c r="QK59" i="7"/>
  <c r="QL59" i="7"/>
  <c r="QM59" i="7"/>
  <c r="QN59" i="7"/>
  <c r="QO59" i="7"/>
  <c r="QP59" i="7"/>
  <c r="QQ59" i="7"/>
  <c r="QR59" i="7"/>
  <c r="QS59" i="7"/>
  <c r="QT59" i="7"/>
  <c r="QU59" i="7"/>
  <c r="QV59" i="7"/>
  <c r="QW59" i="7"/>
  <c r="QX59" i="7"/>
  <c r="QY59" i="7"/>
  <c r="QZ59" i="7"/>
  <c r="RA59" i="7"/>
  <c r="RB59" i="7"/>
  <c r="RC59" i="7"/>
  <c r="RD59" i="7"/>
  <c r="RE59" i="7"/>
  <c r="RF59" i="7"/>
  <c r="RG59" i="7"/>
  <c r="RH59" i="7"/>
  <c r="RI59" i="7"/>
  <c r="RJ59" i="7"/>
  <c r="RK59" i="7"/>
  <c r="RL59" i="7"/>
  <c r="RM59" i="7"/>
  <c r="RN59" i="7"/>
  <c r="RO59" i="7"/>
  <c r="RP59" i="7"/>
  <c r="RQ59" i="7"/>
  <c r="RR59" i="7"/>
  <c r="RS59" i="7"/>
  <c r="RT59" i="7"/>
  <c r="RU59" i="7"/>
  <c r="RV59" i="7"/>
  <c r="RW59" i="7"/>
  <c r="RX59" i="7"/>
  <c r="RY59" i="7"/>
  <c r="RZ59" i="7"/>
  <c r="SA59" i="7"/>
  <c r="SB59" i="7"/>
  <c r="SC59" i="7"/>
  <c r="SD59" i="7"/>
  <c r="SE59" i="7"/>
  <c r="SF59" i="7"/>
  <c r="SG59" i="7"/>
  <c r="SH59" i="7"/>
  <c r="SI59" i="7"/>
  <c r="SJ59" i="7"/>
  <c r="SK59" i="7"/>
  <c r="SL59" i="7"/>
  <c r="SM59" i="7"/>
  <c r="SN59" i="7"/>
  <c r="SO59" i="7"/>
  <c r="SP59" i="7"/>
  <c r="SQ59" i="7"/>
  <c r="SR59" i="7"/>
  <c r="SS59" i="7"/>
  <c r="ST59" i="7"/>
  <c r="SU59" i="7"/>
  <c r="SV59" i="7"/>
  <c r="SW59" i="7"/>
  <c r="SX59" i="7"/>
  <c r="SY59" i="7"/>
  <c r="SZ59" i="7"/>
  <c r="TA59" i="7"/>
  <c r="TB59" i="7"/>
  <c r="TC59" i="7"/>
  <c r="TD59" i="7"/>
  <c r="TE59" i="7"/>
  <c r="TF59" i="7"/>
  <c r="TG59" i="7"/>
  <c r="TH59" i="7"/>
  <c r="TI59" i="7"/>
  <c r="TJ59" i="7"/>
  <c r="TK59" i="7"/>
  <c r="TL59" i="7"/>
  <c r="TM59" i="7"/>
  <c r="TN59" i="7"/>
  <c r="TO59" i="7"/>
  <c r="TP59" i="7"/>
  <c r="TQ59" i="7"/>
  <c r="TR59" i="7"/>
  <c r="TS59" i="7"/>
  <c r="TT59" i="7"/>
  <c r="TU59" i="7"/>
  <c r="TV59" i="7"/>
  <c r="TW59" i="7"/>
  <c r="TX59" i="7"/>
  <c r="TY59" i="7"/>
  <c r="TZ59" i="7"/>
  <c r="UA59" i="7"/>
  <c r="UB59" i="7"/>
  <c r="UC59" i="7"/>
  <c r="UD59" i="7"/>
  <c r="UE59" i="7"/>
  <c r="UF59" i="7"/>
  <c r="UG59" i="7"/>
  <c r="UH59" i="7"/>
  <c r="UI59" i="7"/>
  <c r="UJ59" i="7"/>
  <c r="UK59" i="7"/>
  <c r="UL59" i="7"/>
  <c r="UM59" i="7"/>
  <c r="UN59" i="7"/>
  <c r="UO59" i="7"/>
  <c r="UP59" i="7"/>
  <c r="UQ59" i="7"/>
  <c r="UR59" i="7"/>
  <c r="US59" i="7"/>
  <c r="UT59" i="7"/>
  <c r="UU59" i="7"/>
  <c r="UV59" i="7"/>
  <c r="UW59" i="7"/>
  <c r="UX59" i="7"/>
  <c r="UY59" i="7"/>
  <c r="UZ59" i="7"/>
  <c r="VA59" i="7"/>
  <c r="VB59" i="7"/>
  <c r="VC59" i="7"/>
  <c r="VD59" i="7"/>
  <c r="VE59" i="7"/>
  <c r="VF59" i="7"/>
  <c r="VG59" i="7"/>
  <c r="VH59" i="7"/>
  <c r="VI59" i="7"/>
  <c r="VJ59" i="7"/>
  <c r="VK59" i="7"/>
  <c r="VL59" i="7"/>
  <c r="VM59" i="7"/>
  <c r="VN59" i="7"/>
  <c r="VO59" i="7"/>
  <c r="VP59" i="7"/>
  <c r="VQ59" i="7"/>
  <c r="VR59" i="7"/>
  <c r="VS59" i="7"/>
  <c r="VT59" i="7"/>
  <c r="VU59" i="7"/>
  <c r="VV59" i="7"/>
  <c r="VW59" i="7"/>
  <c r="VX59" i="7"/>
  <c r="VY59" i="7"/>
  <c r="VZ59" i="7"/>
  <c r="WA59" i="7"/>
  <c r="WB59" i="7"/>
  <c r="WC59" i="7"/>
  <c r="WD59" i="7"/>
  <c r="WE59" i="7"/>
  <c r="WF59" i="7"/>
  <c r="WG59" i="7"/>
  <c r="WH59" i="7"/>
  <c r="WI59" i="7"/>
  <c r="WJ59" i="7"/>
  <c r="WK59" i="7"/>
  <c r="WL59" i="7"/>
  <c r="WM59" i="7"/>
  <c r="WN59" i="7"/>
  <c r="WO59" i="7"/>
  <c r="WP59" i="7"/>
  <c r="WQ59" i="7"/>
  <c r="WR59" i="7"/>
  <c r="WS59" i="7"/>
  <c r="WT59" i="7"/>
  <c r="WU59" i="7"/>
  <c r="WV59" i="7"/>
  <c r="WW59" i="7"/>
  <c r="WX59" i="7"/>
  <c r="WY59" i="7"/>
  <c r="WZ59" i="7"/>
  <c r="XA59" i="7"/>
  <c r="XB59" i="7"/>
  <c r="XC59" i="7"/>
  <c r="XD59" i="7"/>
  <c r="XE59" i="7"/>
  <c r="XF59" i="7"/>
  <c r="XG59" i="7"/>
  <c r="XH59" i="7"/>
  <c r="XI59" i="7"/>
  <c r="XJ59" i="7"/>
  <c r="XK59" i="7"/>
  <c r="XL59" i="7"/>
  <c r="XM59" i="7"/>
  <c r="XN59" i="7"/>
  <c r="XO59" i="7"/>
  <c r="XP59" i="7"/>
  <c r="XQ59" i="7"/>
  <c r="XR59" i="7"/>
  <c r="XS59" i="7"/>
  <c r="XT59" i="7"/>
  <c r="XU59" i="7"/>
  <c r="XV59" i="7"/>
  <c r="XW59" i="7"/>
  <c r="XX59" i="7"/>
  <c r="XY59" i="7"/>
  <c r="XZ59" i="7"/>
  <c r="YA59" i="7"/>
  <c r="YB59" i="7"/>
  <c r="YC59" i="7"/>
  <c r="YD59" i="7"/>
  <c r="YE59" i="7"/>
  <c r="YF59" i="7"/>
  <c r="YG59" i="7"/>
  <c r="YH59" i="7"/>
  <c r="YI59" i="7"/>
  <c r="YJ59" i="7"/>
  <c r="YK59" i="7"/>
  <c r="YL59" i="7"/>
  <c r="YM59" i="7"/>
  <c r="YN59" i="7"/>
  <c r="YO59" i="7"/>
  <c r="YP59" i="7"/>
  <c r="YQ59" i="7"/>
  <c r="YR59" i="7"/>
  <c r="YS59" i="7"/>
  <c r="YT59" i="7"/>
  <c r="YU59" i="7"/>
  <c r="YV59" i="7"/>
  <c r="YW59" i="7"/>
  <c r="YX59" i="7"/>
  <c r="YY59" i="7"/>
  <c r="YZ59" i="7"/>
  <c r="ZA59" i="7"/>
  <c r="ZB59" i="7"/>
  <c r="ZC59" i="7"/>
  <c r="ZD59" i="7"/>
  <c r="ZE59" i="7"/>
  <c r="ZF59" i="7"/>
  <c r="ZG59" i="7"/>
  <c r="ZH59" i="7"/>
  <c r="ZI59" i="7"/>
  <c r="ZJ59" i="7"/>
  <c r="ZK59" i="7"/>
  <c r="ZL59" i="7"/>
  <c r="ZM59" i="7"/>
  <c r="ZN59" i="7"/>
  <c r="ZO59" i="7"/>
  <c r="ZP59" i="7"/>
  <c r="ZQ59" i="7"/>
  <c r="ZR59" i="7"/>
  <c r="ZS59" i="7"/>
  <c r="ZT59" i="7"/>
  <c r="ZU59" i="7"/>
  <c r="ZV59" i="7"/>
  <c r="ZW59" i="7"/>
  <c r="ZX59" i="7"/>
  <c r="ZY59" i="7"/>
  <c r="ZZ59" i="7"/>
  <c r="AAA59" i="7"/>
  <c r="AAB59" i="7"/>
  <c r="AAC59" i="7"/>
  <c r="AAD59" i="7"/>
  <c r="AAE59" i="7"/>
  <c r="AAF59" i="7"/>
  <c r="AAG59" i="7"/>
  <c r="AAH59" i="7"/>
  <c r="AAI59" i="7"/>
  <c r="AAJ59" i="7"/>
  <c r="AAK59" i="7"/>
  <c r="AAL59" i="7"/>
  <c r="AAM59" i="7"/>
  <c r="AAN59" i="7"/>
  <c r="AAO59" i="7"/>
  <c r="AAP59" i="7"/>
  <c r="AAQ59" i="7"/>
  <c r="AAR59" i="7"/>
  <c r="AAS59" i="7"/>
  <c r="AAT59" i="7"/>
  <c r="AAU59" i="7"/>
  <c r="AAV59" i="7"/>
  <c r="AAW59" i="7"/>
  <c r="AAX59" i="7"/>
  <c r="AAY59" i="7"/>
  <c r="AAZ59" i="7"/>
  <c r="ABA59" i="7"/>
  <c r="ABB59" i="7"/>
  <c r="ABC59" i="7"/>
  <c r="ABD59" i="7"/>
  <c r="ABE59" i="7"/>
  <c r="ABF59" i="7"/>
  <c r="ABG59" i="7"/>
  <c r="ABH59" i="7"/>
  <c r="ABI59" i="7"/>
  <c r="ABJ59" i="7"/>
  <c r="ABK59" i="7"/>
  <c r="ABL59" i="7"/>
  <c r="ABM59" i="7"/>
  <c r="ABN59" i="7"/>
  <c r="ABO59" i="7"/>
  <c r="ABP59" i="7"/>
  <c r="ABQ59" i="7"/>
  <c r="ABR59" i="7"/>
  <c r="ABS59" i="7"/>
  <c r="ABT59" i="7"/>
  <c r="ABU59" i="7"/>
  <c r="ABV59" i="7"/>
  <c r="ABW59" i="7"/>
  <c r="ABX59" i="7"/>
  <c r="ABY59" i="7"/>
  <c r="ABZ59" i="7"/>
  <c r="ACA59" i="7"/>
  <c r="ACB59" i="7"/>
  <c r="ACC59" i="7"/>
  <c r="ACD59" i="7"/>
  <c r="ACE59" i="7"/>
  <c r="ACF59" i="7"/>
  <c r="ACG59" i="7"/>
  <c r="ACH59" i="7"/>
  <c r="ACI59" i="7"/>
  <c r="ACJ59" i="7"/>
  <c r="ACK59" i="7"/>
  <c r="ACL59" i="7"/>
  <c r="ACM59" i="7"/>
  <c r="ACN59" i="7"/>
  <c r="ACO59" i="7"/>
  <c r="ACP59" i="7"/>
  <c r="ACQ59" i="7"/>
  <c r="ACR59" i="7"/>
  <c r="ACS59" i="7"/>
  <c r="ACT59" i="7"/>
  <c r="ACU59" i="7"/>
  <c r="ACV59" i="7"/>
  <c r="ACW59" i="7"/>
  <c r="ACX59" i="7"/>
  <c r="ACY59" i="7"/>
  <c r="ACZ59" i="7"/>
  <c r="ADA59" i="7"/>
  <c r="ADB59" i="7"/>
  <c r="ADC59" i="7"/>
  <c r="ADD59" i="7"/>
  <c r="ADE59" i="7"/>
  <c r="ADF59" i="7"/>
  <c r="ADG59" i="7"/>
  <c r="ADH59" i="7"/>
  <c r="ADI59" i="7"/>
  <c r="ADJ59" i="7"/>
  <c r="ADK59" i="7"/>
  <c r="ADL59" i="7"/>
  <c r="ADM59" i="7"/>
  <c r="ADN59" i="7"/>
  <c r="ADO59" i="7"/>
  <c r="ADP59" i="7"/>
  <c r="ADQ59" i="7"/>
  <c r="ADR59" i="7"/>
  <c r="ADS59" i="7"/>
  <c r="ADT59" i="7"/>
  <c r="ADU59" i="7"/>
  <c r="ADV59" i="7"/>
  <c r="ADW59" i="7"/>
  <c r="ADX59" i="7"/>
  <c r="ADY59" i="7"/>
  <c r="ADZ59" i="7"/>
  <c r="AEA59" i="7"/>
  <c r="AEB59" i="7"/>
  <c r="AEC59" i="7"/>
  <c r="AED59" i="7"/>
  <c r="AEE59" i="7"/>
  <c r="AEF59" i="7"/>
  <c r="AEG59" i="7"/>
  <c r="AEH59" i="7"/>
  <c r="AEI59" i="7"/>
  <c r="AEJ59" i="7"/>
  <c r="AEK59" i="7"/>
  <c r="AEL59" i="7"/>
  <c r="AEM59" i="7"/>
  <c r="AEN59" i="7"/>
  <c r="AEO59" i="7"/>
  <c r="AEP59" i="7"/>
  <c r="AEQ59" i="7"/>
  <c r="AER59" i="7"/>
  <c r="AES59" i="7"/>
  <c r="AET59" i="7"/>
  <c r="AEU59" i="7"/>
  <c r="AEV59" i="7"/>
  <c r="AEW59" i="7"/>
  <c r="AEX59" i="7"/>
  <c r="AEY59" i="7"/>
  <c r="AEZ59" i="7"/>
  <c r="AFA59" i="7"/>
  <c r="AFB59" i="7"/>
  <c r="AFC59" i="7"/>
  <c r="AFD59" i="7"/>
  <c r="AFE59" i="7"/>
  <c r="AFF59" i="7"/>
  <c r="AFG59" i="7"/>
  <c r="AFH59" i="7"/>
  <c r="AFI59" i="7"/>
  <c r="AFJ59" i="7"/>
  <c r="AFK59" i="7"/>
  <c r="AFL59" i="7"/>
  <c r="AFM59" i="7"/>
  <c r="AFN59" i="7"/>
  <c r="AFO59" i="7"/>
  <c r="AFP59" i="7"/>
  <c r="AFQ59" i="7"/>
  <c r="AFR59" i="7"/>
  <c r="AFS59" i="7"/>
  <c r="AFT59" i="7"/>
  <c r="AFU59" i="7"/>
  <c r="AFV59" i="7"/>
  <c r="AFW59" i="7"/>
  <c r="AFX59" i="7"/>
  <c r="AFY59" i="7"/>
  <c r="AFZ59" i="7"/>
  <c r="AGA59" i="7"/>
  <c r="AGB59" i="7"/>
  <c r="AGC59" i="7"/>
  <c r="AGD59" i="7"/>
  <c r="AGE59" i="7"/>
  <c r="AGF59" i="7"/>
  <c r="AGG59" i="7"/>
  <c r="AGH59" i="7"/>
  <c r="AGI59" i="7"/>
  <c r="AGJ59" i="7"/>
  <c r="AGK59" i="7"/>
  <c r="AGL59" i="7"/>
  <c r="AGM59" i="7"/>
  <c r="AGN59" i="7"/>
  <c r="AGO59" i="7"/>
  <c r="AGP59" i="7"/>
  <c r="AGQ59" i="7"/>
  <c r="AGR59" i="7"/>
  <c r="AGS59" i="7"/>
  <c r="AGT59" i="7"/>
  <c r="AGU59" i="7"/>
  <c r="AGV59" i="7"/>
  <c r="AGW59" i="7"/>
  <c r="AGX59" i="7"/>
  <c r="AGY59" i="7"/>
  <c r="AGZ59" i="7"/>
  <c r="AHA59" i="7"/>
  <c r="AHB59" i="7"/>
  <c r="AHC59" i="7"/>
  <c r="AHD59" i="7"/>
  <c r="AHE59" i="7"/>
  <c r="AHF59" i="7"/>
  <c r="AHG59" i="7"/>
  <c r="AHH59" i="7"/>
  <c r="AHI59" i="7"/>
  <c r="AHJ59" i="7"/>
  <c r="AHK59" i="7"/>
  <c r="AHL59" i="7"/>
  <c r="AHM59" i="7"/>
  <c r="AHN59" i="7"/>
  <c r="AHO59" i="7"/>
  <c r="AHP59" i="7"/>
  <c r="AHQ59" i="7"/>
  <c r="AHR59" i="7"/>
  <c r="AHS59" i="7"/>
  <c r="AHT59" i="7"/>
  <c r="AHU59" i="7"/>
  <c r="AHV59" i="7"/>
  <c r="AHW59" i="7"/>
  <c r="AHX59" i="7"/>
  <c r="AHY59" i="7"/>
  <c r="AHZ59" i="7"/>
  <c r="AIA59" i="7"/>
  <c r="AIB59" i="7"/>
  <c r="AIC59" i="7"/>
  <c r="AID59" i="7"/>
  <c r="AIE59" i="7"/>
  <c r="AIF59" i="7"/>
  <c r="AIG59" i="7"/>
  <c r="AIH59" i="7"/>
  <c r="AII59" i="7"/>
  <c r="AIJ59" i="7"/>
  <c r="AIK59" i="7"/>
  <c r="AIL59" i="7"/>
  <c r="AIM59" i="7"/>
  <c r="AIN59" i="7"/>
  <c r="AIO59" i="7"/>
  <c r="AIP59" i="7"/>
  <c r="AIQ59" i="7"/>
  <c r="AIR59" i="7"/>
  <c r="AIS59" i="7"/>
  <c r="AIT59" i="7"/>
  <c r="AIU59" i="7"/>
  <c r="AIV59" i="7"/>
  <c r="AIW59" i="7"/>
  <c r="AIX59" i="7"/>
  <c r="AIY59" i="7"/>
  <c r="AIZ59" i="7"/>
  <c r="AJA59" i="7"/>
  <c r="AJB59" i="7"/>
  <c r="AJC59" i="7"/>
  <c r="AJD59" i="7"/>
  <c r="AJE59" i="7"/>
  <c r="AJF59" i="7"/>
  <c r="AJG59" i="7"/>
  <c r="AJH59" i="7"/>
  <c r="AJI59" i="7"/>
  <c r="AJJ59" i="7"/>
  <c r="AJK59" i="7"/>
  <c r="AJL59" i="7"/>
  <c r="AJM59" i="7"/>
  <c r="AJN59" i="7"/>
  <c r="AJO59" i="7"/>
  <c r="AJP59" i="7"/>
  <c r="AJQ59" i="7"/>
  <c r="AJR59" i="7"/>
  <c r="AJS59" i="7"/>
  <c r="AJT59" i="7"/>
  <c r="AJU59" i="7"/>
  <c r="AJV59" i="7"/>
  <c r="AJW59" i="7"/>
  <c r="AJX59" i="7"/>
  <c r="AJY59" i="7"/>
  <c r="AJZ59" i="7"/>
  <c r="AKA59" i="7"/>
  <c r="AKB59" i="7"/>
  <c r="AKC59" i="7"/>
  <c r="AKD59" i="7"/>
  <c r="AKE59" i="7"/>
  <c r="AKF59" i="7"/>
  <c r="AKG59" i="7"/>
  <c r="AKH59" i="7"/>
  <c r="AKI59" i="7"/>
  <c r="AKJ59" i="7"/>
  <c r="AKK59" i="7"/>
  <c r="AKL59" i="7"/>
  <c r="AKM59" i="7"/>
  <c r="AKN59" i="7"/>
  <c r="AKO59" i="7"/>
  <c r="AKP59" i="7"/>
  <c r="AKQ59" i="7"/>
  <c r="AKR59" i="7"/>
  <c r="AKS59" i="7"/>
  <c r="AKT59" i="7"/>
  <c r="AKU59" i="7"/>
  <c r="AKV59" i="7"/>
  <c r="AKW59" i="7"/>
  <c r="AKX59" i="7"/>
  <c r="AKY59" i="7"/>
  <c r="AKZ59" i="7"/>
  <c r="ALA59" i="7"/>
  <c r="ALB59" i="7"/>
  <c r="ALC59" i="7"/>
  <c r="ALD59" i="7"/>
  <c r="ALE59" i="7"/>
  <c r="ALF59" i="7"/>
  <c r="ALG59" i="7"/>
  <c r="ALH59" i="7"/>
  <c r="ALI59" i="7"/>
  <c r="ALJ59" i="7"/>
  <c r="ALK59" i="7"/>
  <c r="ALL59" i="7"/>
  <c r="ALM59" i="7"/>
  <c r="ALN59" i="7"/>
  <c r="ALO59" i="7"/>
  <c r="ALP59" i="7"/>
  <c r="ALQ59" i="7"/>
  <c r="ALR59" i="7"/>
  <c r="ALS59" i="7"/>
  <c r="ALT59" i="7"/>
  <c r="ALU59" i="7"/>
  <c r="ALV59" i="7"/>
  <c r="ALW59" i="7"/>
  <c r="ALX59" i="7"/>
  <c r="ALY59" i="7"/>
  <c r="ALZ59" i="7"/>
  <c r="AMA59" i="7"/>
  <c r="AMB59" i="7"/>
  <c r="AMC59" i="7"/>
  <c r="AMD59" i="7"/>
  <c r="AME59" i="7"/>
  <c r="AMF59" i="7"/>
  <c r="AMG59" i="7"/>
  <c r="AMH59" i="7"/>
  <c r="AMI59" i="7"/>
  <c r="AMJ59" i="7"/>
  <c r="AMK59" i="7"/>
  <c r="AML59" i="7"/>
  <c r="AMM59" i="7"/>
  <c r="AMN59" i="7"/>
  <c r="AMO59" i="7"/>
  <c r="AMP59" i="7"/>
  <c r="AMQ59" i="7"/>
  <c r="AMR59" i="7"/>
  <c r="AMS59" i="7"/>
  <c r="AMT59" i="7"/>
  <c r="AMU59" i="7"/>
  <c r="AMV59" i="7"/>
  <c r="AMW59" i="7"/>
  <c r="AMX59" i="7"/>
  <c r="AMY59" i="7"/>
  <c r="AMZ59" i="7"/>
  <c r="ANA59" i="7"/>
  <c r="ANB59" i="7"/>
  <c r="ANC59" i="7"/>
  <c r="AND59" i="7"/>
  <c r="ANE59" i="7"/>
  <c r="ANF59" i="7"/>
  <c r="ANG59" i="7"/>
  <c r="ANH59" i="7"/>
  <c r="ANI59" i="7"/>
  <c r="ANJ59" i="7"/>
  <c r="ANK59" i="7"/>
  <c r="ANL59" i="7"/>
  <c r="ANM59" i="7"/>
  <c r="ANN59" i="7"/>
  <c r="ANO59" i="7"/>
  <c r="ANP59" i="7"/>
  <c r="ANQ59" i="7"/>
  <c r="ANR59" i="7"/>
  <c r="ANS59" i="7"/>
  <c r="ANT59" i="7"/>
  <c r="ANU59" i="7"/>
  <c r="ANV59" i="7"/>
  <c r="ANW59" i="7"/>
  <c r="ANX59" i="7"/>
  <c r="ANY59" i="7"/>
  <c r="ANZ59" i="7"/>
  <c r="AOA59" i="7"/>
  <c r="AOB59" i="7"/>
  <c r="AOC59" i="7"/>
  <c r="AOD59" i="7"/>
  <c r="AOE59" i="7"/>
  <c r="AOF59" i="7"/>
  <c r="AOG59" i="7"/>
  <c r="AOH59" i="7"/>
  <c r="AOI59" i="7"/>
  <c r="AOJ59" i="7"/>
  <c r="AOK59" i="7"/>
  <c r="AOL59" i="7"/>
  <c r="AOM59" i="7"/>
  <c r="AON59" i="7"/>
  <c r="AOO59" i="7"/>
  <c r="AOP59" i="7"/>
  <c r="AOQ59" i="7"/>
  <c r="AOR59" i="7"/>
  <c r="AOS59" i="7"/>
  <c r="AOT59" i="7"/>
  <c r="AOU59" i="7"/>
  <c r="AOV59" i="7"/>
  <c r="AOW59" i="7"/>
  <c r="AOX59" i="7"/>
  <c r="AOY59" i="7"/>
  <c r="AOZ59" i="7"/>
  <c r="APA59" i="7"/>
  <c r="APB59" i="7"/>
  <c r="APC59" i="7"/>
  <c r="APD59" i="7"/>
  <c r="APE59" i="7"/>
  <c r="APF59" i="7"/>
  <c r="APG59" i="7"/>
  <c r="APH59" i="7"/>
  <c r="API59" i="7"/>
  <c r="APJ59" i="7"/>
  <c r="APK59" i="7"/>
  <c r="APL59" i="7"/>
  <c r="APM59" i="7"/>
  <c r="APN59" i="7"/>
  <c r="APO59" i="7"/>
  <c r="APP59" i="7"/>
  <c r="APQ59" i="7"/>
  <c r="APR59" i="7"/>
  <c r="APS59" i="7"/>
  <c r="APT59" i="7"/>
  <c r="APU59" i="7"/>
  <c r="APV59" i="7"/>
  <c r="APW59" i="7"/>
  <c r="APX59" i="7"/>
  <c r="APY59" i="7"/>
  <c r="APZ59" i="7"/>
  <c r="AQA59" i="7"/>
  <c r="AQB59" i="7"/>
  <c r="AQC59" i="7"/>
  <c r="AQD59" i="7"/>
  <c r="AQE59" i="7"/>
  <c r="AQF59" i="7"/>
  <c r="AQG59" i="7"/>
  <c r="AQH59" i="7"/>
  <c r="AQI59" i="7"/>
  <c r="AQJ59" i="7"/>
  <c r="AQK59" i="7"/>
  <c r="AQL59" i="7"/>
  <c r="AQM59" i="7"/>
  <c r="AQN59" i="7"/>
  <c r="AQO59" i="7"/>
  <c r="AQP59" i="7"/>
  <c r="AQQ59" i="7"/>
  <c r="AQR59" i="7"/>
  <c r="AQS59" i="7"/>
  <c r="AQT59" i="7"/>
  <c r="AQU59" i="7"/>
  <c r="AQV59" i="7"/>
  <c r="AQW59" i="7"/>
  <c r="AQX59" i="7"/>
  <c r="AQY59" i="7"/>
  <c r="AQZ59" i="7"/>
  <c r="ARA59" i="7"/>
  <c r="ARB59" i="7"/>
  <c r="ARC59" i="7"/>
  <c r="ARD59" i="7"/>
  <c r="ARE59" i="7"/>
  <c r="ARF59" i="7"/>
  <c r="ARG59" i="7"/>
  <c r="ARH59" i="7"/>
  <c r="ARI59" i="7"/>
  <c r="ARJ59" i="7"/>
  <c r="ARK59" i="7"/>
  <c r="ARL59" i="7"/>
  <c r="ARM59" i="7"/>
  <c r="ARN59" i="7"/>
  <c r="ARO59" i="7"/>
  <c r="ARP59" i="7"/>
  <c r="ARQ59" i="7"/>
  <c r="ARR59" i="7"/>
  <c r="ARS59" i="7"/>
  <c r="ART59" i="7"/>
  <c r="ARU59" i="7"/>
  <c r="ARV59" i="7"/>
  <c r="ARW59" i="7"/>
  <c r="ARX59" i="7"/>
  <c r="ARY59" i="7"/>
  <c r="ARZ59" i="7"/>
  <c r="ASA59" i="7"/>
  <c r="ASB59" i="7"/>
  <c r="ASC59" i="7"/>
  <c r="ASD59" i="7"/>
  <c r="ASE59" i="7"/>
  <c r="ASF59" i="7"/>
  <c r="ASG59" i="7"/>
  <c r="ASH59" i="7"/>
  <c r="ASI59" i="7"/>
  <c r="ASJ59" i="7"/>
  <c r="ASK59" i="7"/>
  <c r="ASL59" i="7"/>
  <c r="ASM59" i="7"/>
  <c r="ASN59" i="7"/>
  <c r="ASO59" i="7"/>
  <c r="ASP59" i="7"/>
  <c r="ASQ59" i="7"/>
  <c r="ASR59" i="7"/>
  <c r="ASS59" i="7"/>
  <c r="AST59" i="7"/>
  <c r="ASU59" i="7"/>
  <c r="ASV59" i="7"/>
  <c r="ASW59" i="7"/>
  <c r="ASX59" i="7"/>
  <c r="ASY59" i="7"/>
  <c r="ASZ59" i="7"/>
  <c r="ATA59" i="7"/>
  <c r="ATB59" i="7"/>
  <c r="ATC59" i="7"/>
  <c r="ATD59" i="7"/>
  <c r="ATE59" i="7"/>
  <c r="ATF59" i="7"/>
  <c r="ATG59" i="7"/>
  <c r="ATH59" i="7"/>
  <c r="ATI59" i="7"/>
  <c r="ATJ59" i="7"/>
  <c r="ATK59" i="7"/>
  <c r="ATL59" i="7"/>
  <c r="ATM59" i="7"/>
  <c r="ATN59" i="7"/>
  <c r="ATO59" i="7"/>
  <c r="ATP59" i="7"/>
  <c r="ATQ59" i="7"/>
  <c r="ATR59" i="7"/>
  <c r="ATS59" i="7"/>
  <c r="ATT59" i="7"/>
  <c r="ATU59" i="7"/>
  <c r="ATV59" i="7"/>
  <c r="ATW59" i="7"/>
  <c r="ATX59" i="7"/>
  <c r="ATY59" i="7"/>
  <c r="ATZ59" i="7"/>
  <c r="AUA59" i="7"/>
  <c r="AUB59" i="7"/>
  <c r="AUC59" i="7"/>
  <c r="AUD59" i="7"/>
  <c r="AUE59" i="7"/>
  <c r="AUF59" i="7"/>
  <c r="AUG59" i="7"/>
  <c r="AUH59" i="7"/>
  <c r="AUI59" i="7"/>
  <c r="AUJ59" i="7"/>
  <c r="AUK59" i="7"/>
  <c r="AUL59" i="7"/>
  <c r="AUM59" i="7"/>
  <c r="AUN59" i="7"/>
  <c r="AUO59" i="7"/>
  <c r="AUP59" i="7"/>
  <c r="AUQ59" i="7"/>
  <c r="AUR59" i="7"/>
  <c r="AUS59" i="7"/>
  <c r="AUT59" i="7"/>
  <c r="AUU59" i="7"/>
  <c r="AUV59" i="7"/>
  <c r="AUW59" i="7"/>
  <c r="AUX59" i="7"/>
  <c r="AUY59" i="7"/>
  <c r="AUZ59" i="7"/>
  <c r="AVA59" i="7"/>
  <c r="AVB59" i="7"/>
  <c r="AVC59" i="7"/>
  <c r="AVD59" i="7"/>
  <c r="AVE59" i="7"/>
  <c r="AVF59" i="7"/>
  <c r="AVG59" i="7"/>
  <c r="AVH59" i="7"/>
  <c r="AVI59" i="7"/>
  <c r="AVJ59" i="7"/>
  <c r="AVK59" i="7"/>
  <c r="AVL59" i="7"/>
  <c r="AVM59" i="7"/>
  <c r="AVN59" i="7"/>
  <c r="AVO59" i="7"/>
  <c r="AVP59" i="7"/>
  <c r="AVQ59" i="7"/>
  <c r="AVR59" i="7"/>
  <c r="AVS59" i="7"/>
  <c r="AVT59" i="7"/>
  <c r="AVU59" i="7"/>
  <c r="AVV59" i="7"/>
  <c r="AVW59" i="7"/>
  <c r="AVX59" i="7"/>
  <c r="AVY59" i="7"/>
  <c r="AVZ59" i="7"/>
  <c r="AWA59" i="7"/>
  <c r="AWB59" i="7"/>
  <c r="AWC59" i="7"/>
  <c r="AWD59" i="7"/>
  <c r="AWE59" i="7"/>
  <c r="AWF59" i="7"/>
  <c r="AWG59" i="7"/>
  <c r="AWH59" i="7"/>
  <c r="AWI59" i="7"/>
  <c r="AWJ59" i="7"/>
  <c r="AWK59" i="7"/>
  <c r="AWL59" i="7"/>
  <c r="AWM59" i="7"/>
  <c r="AWN59" i="7"/>
  <c r="AWO59" i="7"/>
  <c r="AWP59" i="7"/>
  <c r="AWQ59" i="7"/>
  <c r="AWR59" i="7"/>
  <c r="AWS59" i="7"/>
  <c r="AWT59" i="7"/>
  <c r="AWU59" i="7"/>
  <c r="AWV59" i="7"/>
  <c r="AWW59" i="7"/>
  <c r="AWX59" i="7"/>
  <c r="AWY59" i="7"/>
  <c r="AWZ59" i="7"/>
  <c r="AXA59" i="7"/>
  <c r="AXB59" i="7"/>
  <c r="AXC59" i="7"/>
  <c r="AXD59" i="7"/>
  <c r="AXE59" i="7"/>
  <c r="AXF59" i="7"/>
  <c r="AXG59" i="7"/>
  <c r="AXH59" i="7"/>
  <c r="AXI59" i="7"/>
  <c r="AXJ59" i="7"/>
  <c r="AXK59" i="7"/>
  <c r="AXL59" i="7"/>
  <c r="AXM59" i="7"/>
  <c r="AXN59" i="7"/>
  <c r="AXO59" i="7"/>
  <c r="AXP59" i="7"/>
  <c r="AXQ59" i="7"/>
  <c r="AXR59" i="7"/>
  <c r="AXS59" i="7"/>
  <c r="AXT59" i="7"/>
  <c r="AXU59" i="7"/>
  <c r="AXV59" i="7"/>
  <c r="AXW59" i="7"/>
  <c r="AXX59" i="7"/>
  <c r="AXY59" i="7"/>
  <c r="AXZ59" i="7"/>
  <c r="AYA59" i="7"/>
  <c r="AYB59" i="7"/>
  <c r="AYC59" i="7"/>
  <c r="AYD59" i="7"/>
  <c r="AYE59" i="7"/>
  <c r="AYF59" i="7"/>
  <c r="AYG59" i="7"/>
  <c r="AYH59" i="7"/>
  <c r="AYI59" i="7"/>
  <c r="AYJ59" i="7"/>
  <c r="AYK59" i="7"/>
  <c r="AYL59" i="7"/>
  <c r="AYM59" i="7"/>
  <c r="AYN59" i="7"/>
  <c r="AYO59" i="7"/>
  <c r="AYP59" i="7"/>
  <c r="AYQ59" i="7"/>
  <c r="AYR59" i="7"/>
  <c r="AYS59" i="7"/>
  <c r="AYT59" i="7"/>
  <c r="AYU59" i="7"/>
  <c r="AYV59" i="7"/>
  <c r="AYW59" i="7"/>
  <c r="AYX59" i="7"/>
  <c r="AYY59" i="7"/>
  <c r="AYZ59" i="7"/>
  <c r="AZA59" i="7"/>
  <c r="AZB59" i="7"/>
  <c r="AZC59" i="7"/>
  <c r="AZD59" i="7"/>
  <c r="AZE59" i="7"/>
  <c r="AZF59" i="7"/>
  <c r="AZG59" i="7"/>
  <c r="AZH59" i="7"/>
  <c r="AZI59" i="7"/>
  <c r="AZJ59" i="7"/>
  <c r="AZK59" i="7"/>
  <c r="AZL59" i="7"/>
  <c r="AZM59" i="7"/>
  <c r="AZN59" i="7"/>
  <c r="AZO59" i="7"/>
  <c r="AZP59" i="7"/>
  <c r="AZQ59" i="7"/>
  <c r="AZR59" i="7"/>
  <c r="AZS59" i="7"/>
  <c r="AZT59" i="7"/>
  <c r="AZU59" i="7"/>
  <c r="AZV59" i="7"/>
  <c r="AZW59" i="7"/>
  <c r="AZX59" i="7"/>
  <c r="AZY59" i="7"/>
  <c r="AZZ59" i="7"/>
  <c r="BAA59" i="7"/>
  <c r="BAB59" i="7"/>
  <c r="BAC59" i="7"/>
  <c r="BAD59" i="7"/>
  <c r="BAE59" i="7"/>
  <c r="BAF59" i="7"/>
  <c r="BAG59" i="7"/>
  <c r="BAH59" i="7"/>
  <c r="BAI59" i="7"/>
  <c r="BAJ59" i="7"/>
  <c r="BAK59" i="7"/>
  <c r="BAL59" i="7"/>
  <c r="BAM59" i="7"/>
  <c r="BAN59" i="7"/>
  <c r="BAO59" i="7"/>
  <c r="BAP59" i="7"/>
  <c r="BAQ59" i="7"/>
  <c r="BAR59" i="7"/>
  <c r="BAS59" i="7"/>
  <c r="BAT59" i="7"/>
  <c r="BAU59" i="7"/>
  <c r="BAV59" i="7"/>
  <c r="BAW59" i="7"/>
  <c r="BAX59" i="7"/>
  <c r="BAY59" i="7"/>
  <c r="BAZ59" i="7"/>
  <c r="BBA59" i="7"/>
  <c r="BBB59" i="7"/>
  <c r="BBC59" i="7"/>
  <c r="BBD59" i="7"/>
  <c r="BBE59" i="7"/>
  <c r="BBF59" i="7"/>
  <c r="BBG59" i="7"/>
  <c r="BBH59" i="7"/>
  <c r="BBI59" i="7"/>
  <c r="BBJ59" i="7"/>
  <c r="BBK59" i="7"/>
  <c r="BBL59" i="7"/>
  <c r="BBM59" i="7"/>
  <c r="BBN59" i="7"/>
  <c r="BBO59" i="7"/>
  <c r="BBP59" i="7"/>
  <c r="BBQ59" i="7"/>
  <c r="BBR59" i="7"/>
  <c r="BBS59" i="7"/>
  <c r="BBT59" i="7"/>
  <c r="BBU59" i="7"/>
  <c r="BBV59" i="7"/>
  <c r="BBW59" i="7"/>
  <c r="BBX59" i="7"/>
  <c r="BBY59" i="7"/>
  <c r="BBZ59" i="7"/>
  <c r="BCA59" i="7"/>
  <c r="BCB59" i="7"/>
  <c r="BCC59" i="7"/>
  <c r="BCD59" i="7"/>
  <c r="BCE59" i="7"/>
  <c r="BCF59" i="7"/>
  <c r="BCG59" i="7"/>
  <c r="BCH59" i="7"/>
  <c r="BCI59" i="7"/>
  <c r="BCJ59" i="7"/>
  <c r="BCK59" i="7"/>
  <c r="BCL59" i="7"/>
  <c r="BCM59" i="7"/>
  <c r="BCN59" i="7"/>
  <c r="BCO59" i="7"/>
  <c r="BCP59" i="7"/>
  <c r="BCQ59" i="7"/>
  <c r="BCR59" i="7"/>
  <c r="BCS59" i="7"/>
  <c r="BCT59" i="7"/>
  <c r="BCU59" i="7"/>
  <c r="BCV59" i="7"/>
  <c r="BCW59" i="7"/>
  <c r="BCX59" i="7"/>
  <c r="BCY59" i="7"/>
  <c r="BCZ59" i="7"/>
  <c r="BDA59" i="7"/>
  <c r="BDB59" i="7"/>
  <c r="BDC59" i="7"/>
  <c r="BDD59" i="7"/>
  <c r="BDE59" i="7"/>
  <c r="BDF59" i="7"/>
  <c r="BDG59" i="7"/>
  <c r="BDH59" i="7"/>
  <c r="BDI59" i="7"/>
  <c r="BDJ59" i="7"/>
  <c r="BDK59" i="7"/>
  <c r="BDL59" i="7"/>
  <c r="BDM59" i="7"/>
  <c r="BDN59" i="7"/>
  <c r="BDO59" i="7"/>
  <c r="BDP59" i="7"/>
  <c r="BDQ59" i="7"/>
  <c r="BDR59" i="7"/>
  <c r="BDS59" i="7"/>
  <c r="BDT59" i="7"/>
  <c r="BDU59" i="7"/>
  <c r="BDV59" i="7"/>
  <c r="BDW59" i="7"/>
  <c r="BDX59" i="7"/>
  <c r="BDY59" i="7"/>
  <c r="BDZ59" i="7"/>
  <c r="BEA59" i="7"/>
  <c r="BEB59" i="7"/>
  <c r="BEC59" i="7"/>
  <c r="BED59" i="7"/>
  <c r="BEE59" i="7"/>
  <c r="BEF59" i="7"/>
  <c r="BEG59" i="7"/>
  <c r="BEH59" i="7"/>
  <c r="BEI59" i="7"/>
  <c r="BEJ59" i="7"/>
  <c r="BEK59" i="7"/>
  <c r="BEL59" i="7"/>
  <c r="BEM59" i="7"/>
  <c r="BEN59" i="7"/>
  <c r="BEO59" i="7"/>
  <c r="BEP59" i="7"/>
  <c r="BEQ59" i="7"/>
  <c r="BER59" i="7"/>
  <c r="BES59" i="7"/>
  <c r="BET59" i="7"/>
  <c r="BEU59" i="7"/>
  <c r="BEV59" i="7"/>
  <c r="BEW59" i="7"/>
  <c r="BEX59" i="7"/>
  <c r="BEY59" i="7"/>
  <c r="BEZ59" i="7"/>
  <c r="BFA59" i="7"/>
  <c r="BFB59" i="7"/>
  <c r="BFC59" i="7"/>
  <c r="BFD59" i="7"/>
  <c r="BFE59" i="7"/>
  <c r="BFF59" i="7"/>
  <c r="BFG59" i="7"/>
  <c r="BFH59" i="7"/>
  <c r="BFI59" i="7"/>
  <c r="BFJ59" i="7"/>
  <c r="BFK59" i="7"/>
  <c r="BFL59" i="7"/>
  <c r="BFM59" i="7"/>
  <c r="BFN59" i="7"/>
  <c r="BFO59" i="7"/>
  <c r="BFP59" i="7"/>
  <c r="BFQ59" i="7"/>
  <c r="BFR59" i="7"/>
  <c r="BFS59" i="7"/>
  <c r="BFT59" i="7"/>
  <c r="BFU59" i="7"/>
  <c r="BFV59" i="7"/>
  <c r="BFW59" i="7"/>
  <c r="BFX59" i="7"/>
  <c r="BFY59" i="7"/>
  <c r="BFZ59" i="7"/>
  <c r="BGA59" i="7"/>
  <c r="BGB59" i="7"/>
  <c r="BGC59" i="7"/>
  <c r="BGD59" i="7"/>
  <c r="BGE59" i="7"/>
  <c r="BGF59" i="7"/>
  <c r="BGG59" i="7"/>
  <c r="BGH59" i="7"/>
  <c r="BGI59" i="7"/>
  <c r="BGJ59" i="7"/>
  <c r="BGK59" i="7"/>
  <c r="BGL59" i="7"/>
  <c r="BGM59" i="7"/>
  <c r="BGN59" i="7"/>
  <c r="BGO59" i="7"/>
  <c r="BGP59" i="7"/>
  <c r="BGQ59" i="7"/>
  <c r="BGR59" i="7"/>
  <c r="BGS59" i="7"/>
  <c r="BGT59" i="7"/>
  <c r="BGU59" i="7"/>
  <c r="BGV59" i="7"/>
  <c r="BGW59" i="7"/>
  <c r="BGX59" i="7"/>
  <c r="BGY59" i="7"/>
  <c r="BGZ59" i="7"/>
  <c r="BHA59" i="7"/>
  <c r="BHB59" i="7"/>
  <c r="BHC59" i="7"/>
  <c r="BHD59" i="7"/>
  <c r="BHE59" i="7"/>
  <c r="BHF59" i="7"/>
  <c r="BHG59" i="7"/>
  <c r="BHH59" i="7"/>
  <c r="BHI59" i="7"/>
  <c r="BHJ59" i="7"/>
  <c r="BHK59" i="7"/>
  <c r="BHL59" i="7"/>
  <c r="BHM59" i="7"/>
  <c r="BHN59" i="7"/>
  <c r="BHO59" i="7"/>
  <c r="BHP59" i="7"/>
  <c r="BHQ59" i="7"/>
  <c r="BHR59" i="7"/>
  <c r="BHS59" i="7"/>
  <c r="BHT59" i="7"/>
  <c r="BHU59" i="7"/>
  <c r="BHV59" i="7"/>
  <c r="BHW59" i="7"/>
  <c r="BHX59" i="7"/>
  <c r="BHY59" i="7"/>
  <c r="BHZ59" i="7"/>
  <c r="BIA59" i="7"/>
  <c r="BIB59" i="7"/>
  <c r="BIC59" i="7"/>
  <c r="BID59" i="7"/>
  <c r="BIE59" i="7"/>
  <c r="BIF59" i="7"/>
  <c r="BIG59" i="7"/>
  <c r="BIH59" i="7"/>
  <c r="BII59" i="7"/>
  <c r="BIJ59" i="7"/>
  <c r="BIK59" i="7"/>
  <c r="BIL59" i="7"/>
  <c r="BIM59" i="7"/>
  <c r="BIN59" i="7"/>
  <c r="BIO59" i="7"/>
  <c r="BIP59" i="7"/>
  <c r="BIQ59" i="7"/>
  <c r="BIR59" i="7"/>
  <c r="BIS59" i="7"/>
  <c r="BIT59" i="7"/>
  <c r="BIU59" i="7"/>
  <c r="BIV59" i="7"/>
  <c r="BIW59" i="7"/>
  <c r="BIX59" i="7"/>
  <c r="BIY59" i="7"/>
  <c r="BIZ59" i="7"/>
  <c r="BJA59" i="7"/>
  <c r="BJB59" i="7"/>
  <c r="BJC59" i="7"/>
  <c r="BJD59" i="7"/>
  <c r="BJE59" i="7"/>
  <c r="BJF59" i="7"/>
  <c r="BJG59" i="7"/>
  <c r="BJH59" i="7"/>
  <c r="BJI59" i="7"/>
  <c r="BJJ59" i="7"/>
  <c r="BJK59" i="7"/>
  <c r="BJL59" i="7"/>
  <c r="BJM59" i="7"/>
  <c r="BJN59" i="7"/>
  <c r="BJO59" i="7"/>
  <c r="BJP59" i="7"/>
  <c r="BJQ59" i="7"/>
  <c r="BJR59" i="7"/>
  <c r="BJS59" i="7"/>
  <c r="BJT59" i="7"/>
  <c r="BJU59" i="7"/>
  <c r="BJV59" i="7"/>
  <c r="BJW59" i="7"/>
  <c r="BJX59" i="7"/>
  <c r="BJY59" i="7"/>
  <c r="BJZ59" i="7"/>
  <c r="BKA59" i="7"/>
  <c r="BKB59" i="7"/>
  <c r="BKC59" i="7"/>
  <c r="BKD59" i="7"/>
  <c r="BKE59" i="7"/>
  <c r="BKF59" i="7"/>
  <c r="BKG59" i="7"/>
  <c r="BKH59" i="7"/>
  <c r="BKI59" i="7"/>
  <c r="BKJ59" i="7"/>
  <c r="BKK59" i="7"/>
  <c r="BKL59" i="7"/>
  <c r="BKM59" i="7"/>
  <c r="BKN59" i="7"/>
  <c r="BKO59" i="7"/>
  <c r="BKP59" i="7"/>
  <c r="BKQ59" i="7"/>
  <c r="BKR59" i="7"/>
  <c r="BKS59" i="7"/>
  <c r="BKT59" i="7"/>
  <c r="BKU59" i="7"/>
  <c r="BKV59" i="7"/>
  <c r="BKW59" i="7"/>
  <c r="BKX59" i="7"/>
  <c r="BKY59" i="7"/>
  <c r="BKZ59" i="7"/>
  <c r="BLA59" i="7"/>
  <c r="BLB59" i="7"/>
  <c r="BLC59" i="7"/>
  <c r="BLD59" i="7"/>
  <c r="BLE59" i="7"/>
  <c r="BLF59" i="7"/>
  <c r="BLG59" i="7"/>
  <c r="BLH59" i="7"/>
  <c r="BLI59" i="7"/>
  <c r="BLJ59" i="7"/>
  <c r="BLK59" i="7"/>
  <c r="BLL59" i="7"/>
  <c r="BLM59" i="7"/>
  <c r="BLN59" i="7"/>
  <c r="BLO59" i="7"/>
  <c r="BLP59" i="7"/>
  <c r="BLQ59" i="7"/>
  <c r="BLR59" i="7"/>
  <c r="BLS59" i="7"/>
  <c r="BLT59" i="7"/>
  <c r="BLU59" i="7"/>
  <c r="BLV59" i="7"/>
  <c r="BLW59" i="7"/>
  <c r="BLX59" i="7"/>
  <c r="BLY59" i="7"/>
  <c r="BLZ59" i="7"/>
  <c r="BMA59" i="7"/>
  <c r="BMB59" i="7"/>
  <c r="BMC59" i="7"/>
  <c r="BMD59" i="7"/>
  <c r="BME59" i="7"/>
  <c r="BMF59" i="7"/>
  <c r="BMG59" i="7"/>
  <c r="BMH59" i="7"/>
  <c r="BMI59" i="7"/>
  <c r="BMJ59" i="7"/>
  <c r="BMK59" i="7"/>
  <c r="BML59" i="7"/>
  <c r="BMM59" i="7"/>
  <c r="BMN59" i="7"/>
  <c r="BMO59" i="7"/>
  <c r="BMP59" i="7"/>
  <c r="BMQ59" i="7"/>
  <c r="BMR59" i="7"/>
  <c r="BMS59" i="7"/>
  <c r="BMT59" i="7"/>
  <c r="BMU59" i="7"/>
  <c r="BMV59" i="7"/>
  <c r="BMW59" i="7"/>
  <c r="BMX59" i="7"/>
  <c r="BMY59" i="7"/>
  <c r="BMZ59" i="7"/>
  <c r="BNA59" i="7"/>
  <c r="BNB59" i="7"/>
  <c r="BNC59" i="7"/>
  <c r="BND59" i="7"/>
  <c r="BNE59" i="7"/>
  <c r="BNF59" i="7"/>
  <c r="BNG59" i="7"/>
  <c r="BNH59" i="7"/>
  <c r="BNI59" i="7"/>
  <c r="BNJ59" i="7"/>
  <c r="BNK59" i="7"/>
  <c r="BNL59" i="7"/>
  <c r="BNM59" i="7"/>
  <c r="BNN59" i="7"/>
  <c r="BNO59" i="7"/>
  <c r="BNP59" i="7"/>
  <c r="BNQ59" i="7"/>
  <c r="BNR59" i="7"/>
  <c r="BNS59" i="7"/>
  <c r="BNT59" i="7"/>
  <c r="BNU59" i="7"/>
  <c r="BNV59" i="7"/>
  <c r="BNW59" i="7"/>
  <c r="BNX59" i="7"/>
  <c r="BNY59" i="7"/>
  <c r="BNZ59" i="7"/>
  <c r="BOA59" i="7"/>
  <c r="BOB59" i="7"/>
  <c r="BOC59" i="7"/>
  <c r="BOD59" i="7"/>
  <c r="BOE59" i="7"/>
  <c r="BOF59" i="7"/>
  <c r="BOG59" i="7"/>
  <c r="BOH59" i="7"/>
  <c r="BOI59" i="7"/>
  <c r="BOJ59" i="7"/>
  <c r="BOK59" i="7"/>
  <c r="BOL59" i="7"/>
  <c r="BOM59" i="7"/>
  <c r="BON59" i="7"/>
  <c r="BOO59" i="7"/>
  <c r="BOP59" i="7"/>
  <c r="BOQ59" i="7"/>
  <c r="BOR59" i="7"/>
  <c r="BOS59" i="7"/>
  <c r="BOT59" i="7"/>
  <c r="BOU59" i="7"/>
  <c r="BOV59" i="7"/>
  <c r="BOW59" i="7"/>
  <c r="BOX59" i="7"/>
  <c r="BOY59" i="7"/>
  <c r="BOZ59" i="7"/>
  <c r="BPA59" i="7"/>
  <c r="BPB59" i="7"/>
  <c r="BPC59" i="7"/>
  <c r="BPD59" i="7"/>
  <c r="BPE59" i="7"/>
  <c r="BPF59" i="7"/>
  <c r="BPG59" i="7"/>
  <c r="BPH59" i="7"/>
  <c r="BPI59" i="7"/>
  <c r="BPJ59" i="7"/>
  <c r="BPK59" i="7"/>
  <c r="BPL59" i="7"/>
  <c r="BPM59" i="7"/>
  <c r="BPN59" i="7"/>
  <c r="BPO59" i="7"/>
  <c r="BPP59" i="7"/>
  <c r="BPQ59" i="7"/>
  <c r="BPR59" i="7"/>
  <c r="BPS59" i="7"/>
  <c r="BPT59" i="7"/>
  <c r="BPU59" i="7"/>
  <c r="BPV59" i="7"/>
  <c r="BPW59" i="7"/>
  <c r="BPX59" i="7"/>
  <c r="BPY59" i="7"/>
  <c r="BPZ59" i="7"/>
  <c r="BQA59" i="7"/>
  <c r="BQB59" i="7"/>
  <c r="BQC59" i="7"/>
  <c r="BQD59" i="7"/>
  <c r="BQE59" i="7"/>
  <c r="BQF59" i="7"/>
  <c r="BQG59" i="7"/>
  <c r="BQH59" i="7"/>
  <c r="BQI59" i="7"/>
  <c r="BQJ59" i="7"/>
  <c r="BQK59" i="7"/>
  <c r="BQL59" i="7"/>
  <c r="BQM59" i="7"/>
  <c r="BQN59" i="7"/>
  <c r="BQO59" i="7"/>
  <c r="BQP59" i="7"/>
  <c r="BQQ59" i="7"/>
  <c r="BQR59" i="7"/>
  <c r="BQS59" i="7"/>
  <c r="BQT59" i="7"/>
  <c r="BQU59" i="7"/>
  <c r="BQV59" i="7"/>
  <c r="BQW59" i="7"/>
  <c r="BQX59" i="7"/>
  <c r="BQY59" i="7"/>
  <c r="BQZ59" i="7"/>
  <c r="BRA59" i="7"/>
  <c r="BRB59" i="7"/>
  <c r="BRC59" i="7"/>
  <c r="BRD59" i="7"/>
  <c r="BRE59" i="7"/>
  <c r="BRF59" i="7"/>
  <c r="BRG59" i="7"/>
  <c r="BRH59" i="7"/>
  <c r="BRI59" i="7"/>
  <c r="BRJ59" i="7"/>
  <c r="BRK59" i="7"/>
  <c r="BRL59" i="7"/>
  <c r="BRM59" i="7"/>
  <c r="BRN59" i="7"/>
  <c r="BRO59" i="7"/>
  <c r="BRP59" i="7"/>
  <c r="BRQ59" i="7"/>
  <c r="BRR59" i="7"/>
  <c r="BRS59" i="7"/>
  <c r="BRT59" i="7"/>
  <c r="BRU59" i="7"/>
  <c r="BRV59" i="7"/>
  <c r="BRW59" i="7"/>
  <c r="BRX59" i="7"/>
  <c r="BRY59" i="7"/>
  <c r="BRZ59" i="7"/>
  <c r="BSA59" i="7"/>
  <c r="BSB59" i="7"/>
  <c r="BSC59" i="7"/>
  <c r="BSD59" i="7"/>
  <c r="BSE59" i="7"/>
  <c r="BSF59" i="7"/>
  <c r="BSG59" i="7"/>
  <c r="BSH59" i="7"/>
  <c r="BSI59" i="7"/>
  <c r="BSJ59" i="7"/>
  <c r="BSK59" i="7"/>
  <c r="BSL59" i="7"/>
  <c r="BSM59" i="7"/>
  <c r="BSN59" i="7"/>
  <c r="BSO59" i="7"/>
  <c r="BSP59" i="7"/>
  <c r="BSQ59" i="7"/>
  <c r="BSR59" i="7"/>
  <c r="BSS59" i="7"/>
  <c r="BST59" i="7"/>
  <c r="BSU59" i="7"/>
  <c r="BSV59" i="7"/>
  <c r="BSW59" i="7"/>
  <c r="BSX59" i="7"/>
  <c r="BSY59" i="7"/>
  <c r="BSZ59" i="7"/>
  <c r="BTA59" i="7"/>
  <c r="BTB59" i="7"/>
  <c r="BTC59" i="7"/>
  <c r="BTD59" i="7"/>
  <c r="BTE59" i="7"/>
  <c r="BTF59" i="7"/>
  <c r="BTG59" i="7"/>
  <c r="BTH59" i="7"/>
  <c r="BTI59" i="7"/>
  <c r="BTJ59" i="7"/>
  <c r="BTK59" i="7"/>
  <c r="BTL59" i="7"/>
  <c r="BTM59" i="7"/>
  <c r="BTN59" i="7"/>
  <c r="BTO59" i="7"/>
  <c r="BTP59" i="7"/>
  <c r="BTQ59" i="7"/>
  <c r="BTR59" i="7"/>
  <c r="BTS59" i="7"/>
  <c r="BTT59" i="7"/>
  <c r="BTU59" i="7"/>
  <c r="BTV59" i="7"/>
  <c r="BTW59" i="7"/>
  <c r="BTX59" i="7"/>
  <c r="BTY59" i="7"/>
  <c r="BTZ59" i="7"/>
  <c r="BUA59" i="7"/>
  <c r="BUB59" i="7"/>
  <c r="BUC59" i="7"/>
  <c r="BUD59" i="7"/>
  <c r="BUE59" i="7"/>
  <c r="BUF59" i="7"/>
  <c r="BUG59" i="7"/>
  <c r="BUH59" i="7"/>
  <c r="BUI59" i="7"/>
  <c r="BUJ59" i="7"/>
  <c r="BUK59" i="7"/>
  <c r="BUL59" i="7"/>
  <c r="BUM59" i="7"/>
  <c r="BUN59" i="7"/>
  <c r="BUO59" i="7"/>
  <c r="BUP59" i="7"/>
  <c r="BUQ59" i="7"/>
  <c r="BUR59" i="7"/>
  <c r="BUS59" i="7"/>
  <c r="BUT59" i="7"/>
  <c r="BUU59" i="7"/>
  <c r="BUV59" i="7"/>
  <c r="BUW59" i="7"/>
  <c r="BUX59" i="7"/>
  <c r="BUY59" i="7"/>
  <c r="BUZ59" i="7"/>
  <c r="BVA59" i="7"/>
  <c r="BVB59" i="7"/>
  <c r="BVC59" i="7"/>
  <c r="BVD59" i="7"/>
  <c r="BVE59" i="7"/>
  <c r="BVF59" i="7"/>
  <c r="BVG59" i="7"/>
  <c r="BVH59" i="7"/>
  <c r="BVI59" i="7"/>
  <c r="BVJ59" i="7"/>
  <c r="BVK59" i="7"/>
  <c r="BVL59" i="7"/>
  <c r="BVM59" i="7"/>
  <c r="BVN59" i="7"/>
  <c r="BVO59" i="7"/>
  <c r="BVP59" i="7"/>
  <c r="BVQ59" i="7"/>
  <c r="BVR59" i="7"/>
  <c r="BVS59" i="7"/>
  <c r="BVT59" i="7"/>
  <c r="BVU59" i="7"/>
  <c r="BVV59" i="7"/>
  <c r="BVW59" i="7"/>
  <c r="BVX59" i="7"/>
  <c r="BVY59" i="7"/>
  <c r="BVZ59" i="7"/>
  <c r="BWA59" i="7"/>
  <c r="BWB59" i="7"/>
  <c r="BWC59" i="7"/>
  <c r="BWD59" i="7"/>
  <c r="BWE59" i="7"/>
  <c r="BWF59" i="7"/>
  <c r="BWG59" i="7"/>
  <c r="BWH59" i="7"/>
  <c r="BWI59" i="7"/>
  <c r="BWJ59" i="7"/>
  <c r="BWK59" i="7"/>
  <c r="BWL59" i="7"/>
  <c r="BWM59" i="7"/>
  <c r="BWN59" i="7"/>
  <c r="BWO59" i="7"/>
  <c r="BWP59" i="7"/>
  <c r="BWQ59" i="7"/>
  <c r="BWR59" i="7"/>
  <c r="BWS59" i="7"/>
  <c r="BWT59" i="7"/>
  <c r="BWU59" i="7"/>
  <c r="BWV59" i="7"/>
  <c r="BWW59" i="7"/>
  <c r="BWX59" i="7"/>
  <c r="BWY59" i="7"/>
  <c r="BWZ59" i="7"/>
  <c r="BXA59" i="7"/>
  <c r="BXB59" i="7"/>
  <c r="BXC59" i="7"/>
  <c r="BXD59" i="7"/>
  <c r="BXE59" i="7"/>
  <c r="BXF59" i="7"/>
  <c r="BXG59" i="7"/>
  <c r="BXH59" i="7"/>
  <c r="BXI59" i="7"/>
  <c r="BXJ59" i="7"/>
  <c r="BXK59" i="7"/>
  <c r="BXL59" i="7"/>
  <c r="BXM59" i="7"/>
  <c r="BXN59" i="7"/>
  <c r="BXO59" i="7"/>
  <c r="BXP59" i="7"/>
  <c r="BXQ59" i="7"/>
  <c r="BXR59" i="7"/>
  <c r="BXS59" i="7"/>
  <c r="BXT59" i="7"/>
  <c r="BXU59" i="7"/>
  <c r="BXV59" i="7"/>
  <c r="BXW59" i="7"/>
  <c r="BXX59" i="7"/>
  <c r="BXY59" i="7"/>
  <c r="BXZ59" i="7"/>
  <c r="BYA59" i="7"/>
  <c r="BYB59" i="7"/>
  <c r="BYC59" i="7"/>
  <c r="BYD59" i="7"/>
  <c r="BYE59" i="7"/>
  <c r="BYF59" i="7"/>
  <c r="BYG59" i="7"/>
  <c r="BYH59" i="7"/>
  <c r="BYI59" i="7"/>
  <c r="BYJ59" i="7"/>
  <c r="BYK59" i="7"/>
  <c r="BYL59" i="7"/>
  <c r="BYM59" i="7"/>
  <c r="BYN59" i="7"/>
  <c r="BYO59" i="7"/>
  <c r="BYP59" i="7"/>
  <c r="BYQ59" i="7"/>
  <c r="BYR59" i="7"/>
  <c r="BYS59" i="7"/>
  <c r="BYT59" i="7"/>
  <c r="BYU59" i="7"/>
  <c r="BYV59" i="7"/>
  <c r="BYW59" i="7"/>
  <c r="BYX59" i="7"/>
  <c r="BYY59" i="7"/>
  <c r="BYZ59" i="7"/>
  <c r="BZA59" i="7"/>
  <c r="BZB59" i="7"/>
  <c r="BZC59" i="7"/>
  <c r="BZD59" i="7"/>
  <c r="BZE59" i="7"/>
  <c r="BZF59" i="7"/>
  <c r="BZG59" i="7"/>
  <c r="BZH59" i="7"/>
  <c r="BZI59" i="7"/>
  <c r="BZJ59" i="7"/>
  <c r="BZK59" i="7"/>
  <c r="BZL59" i="7"/>
  <c r="BZM59" i="7"/>
  <c r="BZN59" i="7"/>
  <c r="BZO59" i="7"/>
  <c r="BZP59" i="7"/>
  <c r="BZQ59" i="7"/>
  <c r="BZR59" i="7"/>
  <c r="BZS59" i="7"/>
  <c r="BZT59" i="7"/>
  <c r="BZU59" i="7"/>
  <c r="BZV59" i="7"/>
  <c r="BZW59" i="7"/>
  <c r="BZX59" i="7"/>
  <c r="BZY59" i="7"/>
  <c r="BZZ59" i="7"/>
  <c r="CAA59" i="7"/>
  <c r="CAB59" i="7"/>
  <c r="CAC59" i="7"/>
  <c r="CAD59" i="7"/>
  <c r="CAE59" i="7"/>
  <c r="CAF59" i="7"/>
  <c r="CAG59" i="7"/>
  <c r="CAH59" i="7"/>
  <c r="CAI59" i="7"/>
  <c r="CAJ59" i="7"/>
  <c r="CAK59" i="7"/>
  <c r="CAL59" i="7"/>
  <c r="CAM59" i="7"/>
  <c r="CAN59" i="7"/>
  <c r="CAO59" i="7"/>
  <c r="CAP59" i="7"/>
  <c r="CAQ59" i="7"/>
  <c r="CAR59" i="7"/>
  <c r="CAS59" i="7"/>
  <c r="CAT59" i="7"/>
  <c r="CAU59" i="7"/>
  <c r="CAV59" i="7"/>
  <c r="CAW59" i="7"/>
  <c r="CAX59" i="7"/>
  <c r="CAY59" i="7"/>
  <c r="CAZ59" i="7"/>
  <c r="CBA59" i="7"/>
  <c r="CBB59" i="7"/>
  <c r="CBC59" i="7"/>
  <c r="CBD59" i="7"/>
  <c r="CBE59" i="7"/>
  <c r="CBF59" i="7"/>
  <c r="CBG59" i="7"/>
  <c r="CBH59" i="7"/>
  <c r="CBI59" i="7"/>
  <c r="CBJ59" i="7"/>
  <c r="CBK59" i="7"/>
  <c r="CBL59" i="7"/>
  <c r="CBM59" i="7"/>
  <c r="CBN59" i="7"/>
  <c r="CBO59" i="7"/>
  <c r="CBP59" i="7"/>
  <c r="CBQ59" i="7"/>
  <c r="CBR59" i="7"/>
  <c r="CBS59" i="7"/>
  <c r="CBT59" i="7"/>
  <c r="CBU59" i="7"/>
  <c r="CBV59" i="7"/>
  <c r="CBW59" i="7"/>
  <c r="CBX59" i="7"/>
  <c r="CBY59" i="7"/>
  <c r="CBZ59" i="7"/>
  <c r="CCA59" i="7"/>
  <c r="CCB59" i="7"/>
  <c r="CCC59" i="7"/>
  <c r="CCD59" i="7"/>
  <c r="CCE59" i="7"/>
  <c r="CCF59" i="7"/>
  <c r="CCG59" i="7"/>
  <c r="CCH59" i="7"/>
  <c r="CCI59" i="7"/>
  <c r="CCJ59" i="7"/>
  <c r="CCK59" i="7"/>
  <c r="CCL59" i="7"/>
  <c r="CCM59" i="7"/>
  <c r="CCN59" i="7"/>
  <c r="CCO59" i="7"/>
  <c r="CCP59" i="7"/>
  <c r="CCQ59" i="7"/>
  <c r="CCR59" i="7"/>
  <c r="CCS59" i="7"/>
  <c r="CCT59" i="7"/>
  <c r="CCU59" i="7"/>
  <c r="CCV59" i="7"/>
  <c r="CCW59" i="7"/>
  <c r="CCX59" i="7"/>
  <c r="CCY59" i="7"/>
  <c r="CCZ59" i="7"/>
  <c r="CDA59" i="7"/>
  <c r="CDB59" i="7"/>
  <c r="CDC59" i="7"/>
  <c r="CDD59" i="7"/>
  <c r="CDE59" i="7"/>
  <c r="CDF59" i="7"/>
  <c r="CDG59" i="7"/>
  <c r="CDH59" i="7"/>
  <c r="CDI59" i="7"/>
  <c r="CDJ59" i="7"/>
  <c r="CDK59" i="7"/>
  <c r="CDL59" i="7"/>
  <c r="CDM59" i="7"/>
  <c r="CDN59" i="7"/>
  <c r="CDO59" i="7"/>
  <c r="CDP59" i="7"/>
  <c r="CDQ59" i="7"/>
  <c r="CDR59" i="7"/>
  <c r="CDS59" i="7"/>
  <c r="CDT59" i="7"/>
  <c r="CDU59" i="7"/>
  <c r="CDV59" i="7"/>
  <c r="CDW59" i="7"/>
  <c r="CDX59" i="7"/>
  <c r="CDY59" i="7"/>
  <c r="CDZ59" i="7"/>
  <c r="CEA59" i="7"/>
  <c r="CEB59" i="7"/>
  <c r="CEC59" i="7"/>
  <c r="CED59" i="7"/>
  <c r="CEE59" i="7"/>
  <c r="CEF59" i="7"/>
  <c r="CEG59" i="7"/>
  <c r="CEH59" i="7"/>
  <c r="CEI59" i="7"/>
  <c r="CEJ59" i="7"/>
  <c r="CEK59" i="7"/>
  <c r="CEL59" i="7"/>
  <c r="CEM59" i="7"/>
  <c r="CEN59" i="7"/>
  <c r="CEO59" i="7"/>
  <c r="CEP59" i="7"/>
  <c r="CEQ59" i="7"/>
  <c r="CER59" i="7"/>
  <c r="CES59" i="7"/>
  <c r="CET59" i="7"/>
  <c r="CEU59" i="7"/>
  <c r="CEV59" i="7"/>
  <c r="CEW59" i="7"/>
  <c r="CEX59" i="7"/>
  <c r="CEY59" i="7"/>
  <c r="CEZ59" i="7"/>
  <c r="CFA59" i="7"/>
  <c r="CFB59" i="7"/>
  <c r="CFC59" i="7"/>
  <c r="CFD59" i="7"/>
  <c r="CFE59" i="7"/>
  <c r="CFF59" i="7"/>
  <c r="CFG59" i="7"/>
  <c r="CFH59" i="7"/>
  <c r="CFI59" i="7"/>
  <c r="CFJ59" i="7"/>
  <c r="CFK59" i="7"/>
  <c r="CFL59" i="7"/>
  <c r="CFM59" i="7"/>
  <c r="CFN59" i="7"/>
  <c r="CFO59" i="7"/>
  <c r="CFP59" i="7"/>
  <c r="CFQ59" i="7"/>
  <c r="CFR59" i="7"/>
  <c r="CFS59" i="7"/>
  <c r="CFT59" i="7"/>
  <c r="CFU59" i="7"/>
  <c r="CFV59" i="7"/>
  <c r="CFW59" i="7"/>
  <c r="CFX59" i="7"/>
  <c r="CFY59" i="7"/>
  <c r="CFZ59" i="7"/>
  <c r="CGA59" i="7"/>
  <c r="CGB59" i="7"/>
  <c r="CGC59" i="7"/>
  <c r="CGD59" i="7"/>
  <c r="CGE59" i="7"/>
  <c r="CGF59" i="7"/>
  <c r="CGG59" i="7"/>
  <c r="CGH59" i="7"/>
  <c r="CGI59" i="7"/>
  <c r="CGJ59" i="7"/>
  <c r="CGK59" i="7"/>
  <c r="CGL59" i="7"/>
  <c r="CGM59" i="7"/>
  <c r="CGN59" i="7"/>
  <c r="CGO59" i="7"/>
  <c r="CGP59" i="7"/>
  <c r="CGQ59" i="7"/>
  <c r="CGR59" i="7"/>
  <c r="CGS59" i="7"/>
  <c r="CGT59" i="7"/>
  <c r="CGU59" i="7"/>
  <c r="CGV59" i="7"/>
  <c r="CGW59" i="7"/>
  <c r="CGX59" i="7"/>
  <c r="CGY59" i="7"/>
  <c r="CGZ59" i="7"/>
  <c r="CHA59" i="7"/>
  <c r="CHB59" i="7"/>
  <c r="CHC59" i="7"/>
  <c r="CHD59" i="7"/>
  <c r="CHE59" i="7"/>
  <c r="CHF59" i="7"/>
  <c r="CHG59" i="7"/>
  <c r="CHH59" i="7"/>
  <c r="CHI59" i="7"/>
  <c r="CHJ59" i="7"/>
  <c r="CHK59" i="7"/>
  <c r="CHL59" i="7"/>
  <c r="CHM59" i="7"/>
  <c r="CHN59" i="7"/>
  <c r="CHO59" i="7"/>
  <c r="CHP59" i="7"/>
  <c r="CHQ59" i="7"/>
  <c r="CHR59" i="7"/>
  <c r="CHS59" i="7"/>
  <c r="CHT59" i="7"/>
  <c r="CHU59" i="7"/>
  <c r="CHV59" i="7"/>
  <c r="CHW59" i="7"/>
  <c r="CHX59" i="7"/>
  <c r="CHY59" i="7"/>
  <c r="CHZ59" i="7"/>
  <c r="CIA59" i="7"/>
  <c r="CIB59" i="7"/>
  <c r="CIC59" i="7"/>
  <c r="CID59" i="7"/>
  <c r="CIE59" i="7"/>
  <c r="CIF59" i="7"/>
  <c r="CIG59" i="7"/>
  <c r="CIH59" i="7"/>
  <c r="CII59" i="7"/>
  <c r="CIJ59" i="7"/>
  <c r="CIK59" i="7"/>
  <c r="CIL59" i="7"/>
  <c r="CIM59" i="7"/>
  <c r="CIN59" i="7"/>
  <c r="CIO59" i="7"/>
  <c r="CIP59" i="7"/>
  <c r="CIQ59" i="7"/>
  <c r="CIR59" i="7"/>
  <c r="CIS59" i="7"/>
  <c r="CIT59" i="7"/>
  <c r="CIU59" i="7"/>
  <c r="CIV59" i="7"/>
  <c r="CIW59" i="7"/>
  <c r="CIX59" i="7"/>
  <c r="CIY59" i="7"/>
  <c r="CIZ59" i="7"/>
  <c r="CJA59" i="7"/>
  <c r="CJB59" i="7"/>
  <c r="CJC59" i="7"/>
  <c r="CJD59" i="7"/>
  <c r="CJE59" i="7"/>
  <c r="CJF59" i="7"/>
  <c r="CJG59" i="7"/>
  <c r="CJH59" i="7"/>
  <c r="CJI59" i="7"/>
  <c r="CJJ59" i="7"/>
  <c r="CJK59" i="7"/>
  <c r="CJL59" i="7"/>
  <c r="CJM59" i="7"/>
  <c r="CJN59" i="7"/>
  <c r="CJO59" i="7"/>
  <c r="CJP59" i="7"/>
  <c r="CJQ59" i="7"/>
  <c r="CJR59" i="7"/>
  <c r="CJS59" i="7"/>
  <c r="CJT59" i="7"/>
  <c r="CJU59" i="7"/>
  <c r="CJV59" i="7"/>
  <c r="CJW59" i="7"/>
  <c r="CJX59" i="7"/>
  <c r="CJY59" i="7"/>
  <c r="CJZ59" i="7"/>
  <c r="CKA59" i="7"/>
  <c r="CKB59" i="7"/>
  <c r="CKC59" i="7"/>
  <c r="CKD59" i="7"/>
  <c r="CKE59" i="7"/>
  <c r="CKF59" i="7"/>
  <c r="CKG59" i="7"/>
  <c r="CKH59" i="7"/>
  <c r="CKI59" i="7"/>
  <c r="CKJ59" i="7"/>
  <c r="CKK59" i="7"/>
  <c r="CKL59" i="7"/>
  <c r="CKM59" i="7"/>
  <c r="CKN59" i="7"/>
  <c r="CKO59" i="7"/>
  <c r="CKP59" i="7"/>
  <c r="CKQ59" i="7"/>
  <c r="CKR59" i="7"/>
  <c r="CKS59" i="7"/>
  <c r="CKT59" i="7"/>
  <c r="CKU59" i="7"/>
  <c r="CKV59" i="7"/>
  <c r="CKW59" i="7"/>
  <c r="CKX59" i="7"/>
  <c r="CKY59" i="7"/>
  <c r="CKZ59" i="7"/>
  <c r="CLA59" i="7"/>
  <c r="CLB59" i="7"/>
  <c r="CLC59" i="7"/>
  <c r="CLD59" i="7"/>
  <c r="CLE59" i="7"/>
  <c r="CLF59" i="7"/>
  <c r="CLG59" i="7"/>
  <c r="CLH59" i="7"/>
  <c r="CLI59" i="7"/>
  <c r="CLJ59" i="7"/>
  <c r="CLK59" i="7"/>
  <c r="CLL59" i="7"/>
  <c r="CLM59" i="7"/>
  <c r="CLN59" i="7"/>
  <c r="CLO59" i="7"/>
  <c r="CLP59" i="7"/>
  <c r="CLQ59" i="7"/>
  <c r="CLR59" i="7"/>
  <c r="CLS59" i="7"/>
  <c r="CLT59" i="7"/>
  <c r="CLU59" i="7"/>
  <c r="CLV59" i="7"/>
  <c r="CLW59" i="7"/>
  <c r="CLX59" i="7"/>
  <c r="CLY59" i="7"/>
  <c r="CLZ59" i="7"/>
  <c r="CMA59" i="7"/>
  <c r="CMB59" i="7"/>
  <c r="CMC59" i="7"/>
  <c r="CMD59" i="7"/>
  <c r="CME59" i="7"/>
  <c r="CMF59" i="7"/>
  <c r="CMG59" i="7"/>
  <c r="CMH59" i="7"/>
  <c r="CMI59" i="7"/>
  <c r="CMJ59" i="7"/>
  <c r="CMK59" i="7"/>
  <c r="CML59" i="7"/>
  <c r="CMM59" i="7"/>
  <c r="CMN59" i="7"/>
  <c r="CMO59" i="7"/>
  <c r="CMP59" i="7"/>
  <c r="CMQ59" i="7"/>
  <c r="CMR59" i="7"/>
  <c r="CMS59" i="7"/>
  <c r="CMT59" i="7"/>
  <c r="CMU59" i="7"/>
  <c r="CMV59" i="7"/>
  <c r="CMW59" i="7"/>
  <c r="CMX59" i="7"/>
  <c r="CMY59" i="7"/>
  <c r="CMZ59" i="7"/>
  <c r="CNA59" i="7"/>
  <c r="CNB59" i="7"/>
  <c r="CNC59" i="7"/>
  <c r="CND59" i="7"/>
  <c r="CNE59" i="7"/>
  <c r="CNF59" i="7"/>
  <c r="CNG59" i="7"/>
  <c r="CNH59" i="7"/>
  <c r="CNI59" i="7"/>
  <c r="CNJ59" i="7"/>
  <c r="CNK59" i="7"/>
  <c r="CNL59" i="7"/>
  <c r="CNM59" i="7"/>
  <c r="CNN59" i="7"/>
  <c r="CNO59" i="7"/>
  <c r="CNP59" i="7"/>
  <c r="CNQ59" i="7"/>
  <c r="CNR59" i="7"/>
  <c r="CNS59" i="7"/>
  <c r="CNT59" i="7"/>
  <c r="CNU59" i="7"/>
  <c r="CNV59" i="7"/>
  <c r="CNW59" i="7"/>
  <c r="CNX59" i="7"/>
  <c r="CNY59" i="7"/>
  <c r="CNZ59" i="7"/>
  <c r="COA59" i="7"/>
  <c r="COB59" i="7"/>
  <c r="COC59" i="7"/>
  <c r="COD59" i="7"/>
  <c r="COE59" i="7"/>
  <c r="COF59" i="7"/>
  <c r="COG59" i="7"/>
  <c r="COH59" i="7"/>
  <c r="COI59" i="7"/>
  <c r="COJ59" i="7"/>
  <c r="COK59" i="7"/>
  <c r="COL59" i="7"/>
  <c r="COM59" i="7"/>
  <c r="CON59" i="7"/>
  <c r="COO59" i="7"/>
  <c r="COP59" i="7"/>
  <c r="COQ59" i="7"/>
  <c r="COR59" i="7"/>
  <c r="COS59" i="7"/>
  <c r="COT59" i="7"/>
  <c r="COU59" i="7"/>
  <c r="COV59" i="7"/>
  <c r="COW59" i="7"/>
  <c r="COX59" i="7"/>
  <c r="COY59" i="7"/>
  <c r="COZ59" i="7"/>
  <c r="CPA59" i="7"/>
  <c r="CPB59" i="7"/>
  <c r="CPC59" i="7"/>
  <c r="CPD59" i="7"/>
  <c r="CPE59" i="7"/>
  <c r="CPF59" i="7"/>
  <c r="CPG59" i="7"/>
  <c r="CPH59" i="7"/>
  <c r="CPI59" i="7"/>
  <c r="CPJ59" i="7"/>
  <c r="CPK59" i="7"/>
  <c r="CPL59" i="7"/>
  <c r="CPM59" i="7"/>
  <c r="CPN59" i="7"/>
  <c r="CPO59" i="7"/>
  <c r="CPP59" i="7"/>
  <c r="CPQ59" i="7"/>
  <c r="CPR59" i="7"/>
  <c r="CPS59" i="7"/>
  <c r="CPT59" i="7"/>
  <c r="CPU59" i="7"/>
  <c r="CPV59" i="7"/>
  <c r="CPW59" i="7"/>
  <c r="CPX59" i="7"/>
  <c r="CPY59" i="7"/>
  <c r="CPZ59" i="7"/>
  <c r="CQA59" i="7"/>
  <c r="CQB59" i="7"/>
  <c r="CQC59" i="7"/>
  <c r="CQD59" i="7"/>
  <c r="CQE59" i="7"/>
  <c r="CQF59" i="7"/>
  <c r="CQG59" i="7"/>
  <c r="CQH59" i="7"/>
  <c r="CQI59" i="7"/>
  <c r="CQJ59" i="7"/>
  <c r="CQK59" i="7"/>
  <c r="CQL59" i="7"/>
  <c r="CQM59" i="7"/>
  <c r="CQN59" i="7"/>
  <c r="CQO59" i="7"/>
  <c r="CQP59" i="7"/>
  <c r="CQQ59" i="7"/>
  <c r="CQR59" i="7"/>
  <c r="CQS59" i="7"/>
  <c r="CQT59" i="7"/>
  <c r="CQU59" i="7"/>
  <c r="CQV59" i="7"/>
  <c r="CQW59" i="7"/>
  <c r="CQX59" i="7"/>
  <c r="CQY59" i="7"/>
  <c r="CQZ59" i="7"/>
  <c r="CRA59" i="7"/>
  <c r="CRB59" i="7"/>
  <c r="CRC59" i="7"/>
  <c r="CRD59" i="7"/>
  <c r="CRE59" i="7"/>
  <c r="CRF59" i="7"/>
  <c r="CRG59" i="7"/>
  <c r="CRH59" i="7"/>
  <c r="CRI59" i="7"/>
  <c r="CRJ59" i="7"/>
  <c r="CRK59" i="7"/>
  <c r="CRL59" i="7"/>
  <c r="CRM59" i="7"/>
  <c r="CRN59" i="7"/>
  <c r="CRO59" i="7"/>
  <c r="CRP59" i="7"/>
  <c r="CRQ59" i="7"/>
  <c r="CRR59" i="7"/>
  <c r="CRS59" i="7"/>
  <c r="CRT59" i="7"/>
  <c r="CRU59" i="7"/>
  <c r="CRV59" i="7"/>
  <c r="CRW59" i="7"/>
  <c r="CRX59" i="7"/>
  <c r="CRY59" i="7"/>
  <c r="CRZ59" i="7"/>
  <c r="CSA59" i="7"/>
  <c r="CSB59" i="7"/>
  <c r="CSC59" i="7"/>
  <c r="CSD59" i="7"/>
  <c r="CSE59" i="7"/>
  <c r="CSF59" i="7"/>
  <c r="CSG59" i="7"/>
  <c r="CSH59" i="7"/>
  <c r="CSI59" i="7"/>
  <c r="CSJ59" i="7"/>
  <c r="CSK59" i="7"/>
  <c r="CSL59" i="7"/>
  <c r="CSM59" i="7"/>
  <c r="CSN59" i="7"/>
  <c r="CSO59" i="7"/>
  <c r="CSP59" i="7"/>
  <c r="CSQ59" i="7"/>
  <c r="CSR59" i="7"/>
  <c r="CSS59" i="7"/>
  <c r="CST59" i="7"/>
  <c r="CSU59" i="7"/>
  <c r="CSV59" i="7"/>
  <c r="CSW59" i="7"/>
  <c r="CSX59" i="7"/>
  <c r="CSY59" i="7"/>
  <c r="CSZ59" i="7"/>
  <c r="CTA59" i="7"/>
  <c r="CTB59" i="7"/>
  <c r="CTC59" i="7"/>
  <c r="CTD59" i="7"/>
  <c r="CTE59" i="7"/>
  <c r="CTF59" i="7"/>
  <c r="CTG59" i="7"/>
  <c r="CTH59" i="7"/>
  <c r="CTI59" i="7"/>
  <c r="CTJ59" i="7"/>
  <c r="CTK59" i="7"/>
  <c r="CTL59" i="7"/>
  <c r="CTM59" i="7"/>
  <c r="CTN59" i="7"/>
  <c r="CTO59" i="7"/>
  <c r="CTP59" i="7"/>
  <c r="CTQ59" i="7"/>
  <c r="CTR59" i="7"/>
  <c r="CTS59" i="7"/>
  <c r="CTT59" i="7"/>
  <c r="CTU59" i="7"/>
  <c r="CTV59" i="7"/>
  <c r="CTW59" i="7"/>
  <c r="CTX59" i="7"/>
  <c r="CTY59" i="7"/>
  <c r="CTZ59" i="7"/>
  <c r="CUA59" i="7"/>
  <c r="CUB59" i="7"/>
  <c r="CUC59" i="7"/>
  <c r="CUD59" i="7"/>
  <c r="CUE59" i="7"/>
  <c r="CUF59" i="7"/>
  <c r="CUG59" i="7"/>
  <c r="CUH59" i="7"/>
  <c r="CUI59" i="7"/>
  <c r="CUJ59" i="7"/>
  <c r="CUK59" i="7"/>
  <c r="CUL59" i="7"/>
  <c r="CUM59" i="7"/>
  <c r="CUN59" i="7"/>
  <c r="CUO59" i="7"/>
  <c r="CUP59" i="7"/>
  <c r="CUQ59" i="7"/>
  <c r="CUR59" i="7"/>
  <c r="CUS59" i="7"/>
  <c r="CUT59" i="7"/>
  <c r="CUU59" i="7"/>
  <c r="CUV59" i="7"/>
  <c r="CUW59" i="7"/>
  <c r="CUX59" i="7"/>
  <c r="CUY59" i="7"/>
  <c r="CUZ59" i="7"/>
  <c r="CVA59" i="7"/>
  <c r="CVB59" i="7"/>
  <c r="CVC59" i="7"/>
  <c r="CVD59" i="7"/>
  <c r="CVE59" i="7"/>
  <c r="CVF59" i="7"/>
  <c r="CVG59" i="7"/>
  <c r="CVH59" i="7"/>
  <c r="CVI59" i="7"/>
  <c r="CVJ59" i="7"/>
  <c r="CVK59" i="7"/>
  <c r="CVL59" i="7"/>
  <c r="CVM59" i="7"/>
  <c r="CVN59" i="7"/>
  <c r="CVO59" i="7"/>
  <c r="CVP59" i="7"/>
  <c r="CVQ59" i="7"/>
  <c r="CVR59" i="7"/>
  <c r="CVS59" i="7"/>
  <c r="CVT59" i="7"/>
  <c r="CVU59" i="7"/>
  <c r="CVV59" i="7"/>
  <c r="CVW59" i="7"/>
  <c r="CVX59" i="7"/>
  <c r="CVY59" i="7"/>
  <c r="CVZ59" i="7"/>
  <c r="CWA59" i="7"/>
  <c r="CWB59" i="7"/>
  <c r="CWC59" i="7"/>
  <c r="CWD59" i="7"/>
  <c r="CWE59" i="7"/>
  <c r="CWF59" i="7"/>
  <c r="CWG59" i="7"/>
  <c r="CWH59" i="7"/>
  <c r="CWI59" i="7"/>
  <c r="CWJ59" i="7"/>
  <c r="CWK59" i="7"/>
  <c r="CWL59" i="7"/>
  <c r="CWM59" i="7"/>
  <c r="CWN59" i="7"/>
  <c r="CWO59" i="7"/>
  <c r="CWP59" i="7"/>
  <c r="CWQ59" i="7"/>
  <c r="CWR59" i="7"/>
  <c r="CWS59" i="7"/>
  <c r="CWT59" i="7"/>
  <c r="CWU59" i="7"/>
  <c r="CWV59" i="7"/>
  <c r="CWW59" i="7"/>
  <c r="CWX59" i="7"/>
  <c r="CWY59" i="7"/>
  <c r="CWZ59" i="7"/>
  <c r="CXA59" i="7"/>
  <c r="CXB59" i="7"/>
  <c r="CXC59" i="7"/>
  <c r="CXD59" i="7"/>
  <c r="CXE59" i="7"/>
  <c r="CXF59" i="7"/>
  <c r="CXG59" i="7"/>
  <c r="CXH59" i="7"/>
  <c r="CXI59" i="7"/>
  <c r="CXJ59" i="7"/>
  <c r="CXK59" i="7"/>
  <c r="CXL59" i="7"/>
  <c r="CXM59" i="7"/>
  <c r="CXN59" i="7"/>
  <c r="CXO59" i="7"/>
  <c r="CXP59" i="7"/>
  <c r="CXQ59" i="7"/>
  <c r="CXR59" i="7"/>
  <c r="CXS59" i="7"/>
  <c r="CXT59" i="7"/>
  <c r="CXU59" i="7"/>
  <c r="CXV59" i="7"/>
  <c r="CXW59" i="7"/>
  <c r="CXX59" i="7"/>
  <c r="CXY59" i="7"/>
  <c r="CXZ59" i="7"/>
  <c r="CYA59" i="7"/>
  <c r="CYB59" i="7"/>
  <c r="CYC59" i="7"/>
  <c r="CYD59" i="7"/>
  <c r="CYE59" i="7"/>
  <c r="CYF59" i="7"/>
  <c r="CYG59" i="7"/>
  <c r="CYH59" i="7"/>
  <c r="CYI59" i="7"/>
  <c r="CYJ59" i="7"/>
  <c r="CYK59" i="7"/>
  <c r="CYL59" i="7"/>
  <c r="CYM59" i="7"/>
  <c r="CYN59" i="7"/>
  <c r="CYO59" i="7"/>
  <c r="CYP59" i="7"/>
  <c r="CYQ59" i="7"/>
  <c r="CYR59" i="7"/>
  <c r="CYS59" i="7"/>
  <c r="CYT59" i="7"/>
  <c r="CYU59" i="7"/>
  <c r="CYV59" i="7"/>
  <c r="CYW59" i="7"/>
  <c r="CYX59" i="7"/>
  <c r="CYY59" i="7"/>
  <c r="CYZ59" i="7"/>
  <c r="CZA59" i="7"/>
  <c r="CZB59" i="7"/>
  <c r="CZC59" i="7"/>
  <c r="CZD59" i="7"/>
  <c r="CZE59" i="7"/>
  <c r="CZF59" i="7"/>
  <c r="CZG59" i="7"/>
  <c r="CZH59" i="7"/>
  <c r="CZI59" i="7"/>
  <c r="CZJ59" i="7"/>
  <c r="CZK59" i="7"/>
  <c r="CZL59" i="7"/>
  <c r="CZM59" i="7"/>
  <c r="CZN59" i="7"/>
  <c r="CZO59" i="7"/>
  <c r="CZP59" i="7"/>
  <c r="CZQ59" i="7"/>
  <c r="CZR59" i="7"/>
  <c r="CZS59" i="7"/>
  <c r="CZT59" i="7"/>
  <c r="CZU59" i="7"/>
  <c r="CZV59" i="7"/>
  <c r="CZW59" i="7"/>
  <c r="CZX59" i="7"/>
  <c r="CZY59" i="7"/>
  <c r="CZZ59" i="7"/>
  <c r="DAA59" i="7"/>
  <c r="DAB59" i="7"/>
  <c r="DAC59" i="7"/>
  <c r="DAD59" i="7"/>
  <c r="DAE59" i="7"/>
  <c r="DAF59" i="7"/>
  <c r="DAG59" i="7"/>
  <c r="DAH59" i="7"/>
  <c r="DAI59" i="7"/>
  <c r="DAJ59" i="7"/>
  <c r="DAK59" i="7"/>
  <c r="DAL59" i="7"/>
  <c r="DAM59" i="7"/>
  <c r="DAN59" i="7"/>
  <c r="DAO59" i="7"/>
  <c r="DAP59" i="7"/>
  <c r="DAQ59" i="7"/>
  <c r="DAR59" i="7"/>
  <c r="DAS59" i="7"/>
  <c r="DAT59" i="7"/>
  <c r="DAU59" i="7"/>
  <c r="DAV59" i="7"/>
  <c r="DAW59" i="7"/>
  <c r="DAX59" i="7"/>
  <c r="DAY59" i="7"/>
  <c r="DAZ59" i="7"/>
  <c r="DBA59" i="7"/>
  <c r="DBB59" i="7"/>
  <c r="DBC59" i="7"/>
  <c r="DBD59" i="7"/>
  <c r="DBE59" i="7"/>
  <c r="DBF59" i="7"/>
  <c r="DBG59" i="7"/>
  <c r="DBH59" i="7"/>
  <c r="DBI59" i="7"/>
  <c r="DBJ59" i="7"/>
  <c r="DBK59" i="7"/>
  <c r="DBL59" i="7"/>
  <c r="DBM59" i="7"/>
  <c r="DBN59" i="7"/>
  <c r="DBO59" i="7"/>
  <c r="DBP59" i="7"/>
  <c r="DBQ59" i="7"/>
  <c r="DBR59" i="7"/>
  <c r="DBS59" i="7"/>
  <c r="DBT59" i="7"/>
  <c r="DBU59" i="7"/>
  <c r="DBV59" i="7"/>
  <c r="DBW59" i="7"/>
  <c r="DBX59" i="7"/>
  <c r="DBY59" i="7"/>
  <c r="DBZ59" i="7"/>
  <c r="DCA59" i="7"/>
  <c r="DCB59" i="7"/>
  <c r="DCC59" i="7"/>
  <c r="DCD59" i="7"/>
  <c r="DCE59" i="7"/>
  <c r="DCF59" i="7"/>
  <c r="DCG59" i="7"/>
  <c r="DCH59" i="7"/>
  <c r="DCI59" i="7"/>
  <c r="DCJ59" i="7"/>
  <c r="DCK59" i="7"/>
  <c r="DCL59" i="7"/>
  <c r="DCM59" i="7"/>
  <c r="DCN59" i="7"/>
  <c r="DCO59" i="7"/>
  <c r="DCP59" i="7"/>
  <c r="DCQ59" i="7"/>
  <c r="DCR59" i="7"/>
  <c r="DCS59" i="7"/>
  <c r="DCT59" i="7"/>
  <c r="DCU59" i="7"/>
  <c r="DCV59" i="7"/>
  <c r="DCW59" i="7"/>
  <c r="DCX59" i="7"/>
  <c r="DCY59" i="7"/>
  <c r="DCZ59" i="7"/>
  <c r="DDA59" i="7"/>
  <c r="DDB59" i="7"/>
  <c r="DDC59" i="7"/>
  <c r="DDD59" i="7"/>
  <c r="DDE59" i="7"/>
  <c r="DDF59" i="7"/>
  <c r="DDG59" i="7"/>
  <c r="DDH59" i="7"/>
  <c r="DDI59" i="7"/>
  <c r="DDJ59" i="7"/>
  <c r="DDK59" i="7"/>
  <c r="DDL59" i="7"/>
  <c r="DDM59" i="7"/>
  <c r="DDN59" i="7"/>
  <c r="DDO59" i="7"/>
  <c r="DDP59" i="7"/>
  <c r="DDQ59" i="7"/>
  <c r="DDR59" i="7"/>
  <c r="DDS59" i="7"/>
  <c r="DDT59" i="7"/>
  <c r="DDU59" i="7"/>
  <c r="DDV59" i="7"/>
  <c r="DDW59" i="7"/>
  <c r="DDX59" i="7"/>
  <c r="DDY59" i="7"/>
  <c r="DDZ59" i="7"/>
  <c r="DEA59" i="7"/>
  <c r="DEB59" i="7"/>
  <c r="DEC59" i="7"/>
  <c r="DED59" i="7"/>
  <c r="DEE59" i="7"/>
  <c r="DEF59" i="7"/>
  <c r="DEG59" i="7"/>
  <c r="DEH59" i="7"/>
  <c r="DEI59" i="7"/>
  <c r="DEJ59" i="7"/>
  <c r="DEK59" i="7"/>
  <c r="DEL59" i="7"/>
  <c r="DEM59" i="7"/>
  <c r="DEN59" i="7"/>
  <c r="DEO59" i="7"/>
  <c r="DEP59" i="7"/>
  <c r="DEQ59" i="7"/>
  <c r="DER59" i="7"/>
  <c r="DES59" i="7"/>
  <c r="DET59" i="7"/>
  <c r="DEU59" i="7"/>
  <c r="DEV59" i="7"/>
  <c r="DEW59" i="7"/>
  <c r="DEX59" i="7"/>
  <c r="DEY59" i="7"/>
  <c r="DEZ59" i="7"/>
  <c r="DFA59" i="7"/>
  <c r="DFB59" i="7"/>
  <c r="DFC59" i="7"/>
  <c r="DFD59" i="7"/>
  <c r="DFE59" i="7"/>
  <c r="DFF59" i="7"/>
  <c r="DFG59" i="7"/>
  <c r="DFH59" i="7"/>
  <c r="DFI59" i="7"/>
  <c r="DFJ59" i="7"/>
  <c r="DFK59" i="7"/>
  <c r="DFL59" i="7"/>
  <c r="DFM59" i="7"/>
  <c r="DFN59" i="7"/>
  <c r="DFO59" i="7"/>
  <c r="DFP59" i="7"/>
  <c r="DFQ59" i="7"/>
  <c r="DFR59" i="7"/>
  <c r="DFS59" i="7"/>
  <c r="DFT59" i="7"/>
  <c r="DFU59" i="7"/>
  <c r="DFV59" i="7"/>
  <c r="DFW59" i="7"/>
  <c r="DFX59" i="7"/>
  <c r="DFY59" i="7"/>
  <c r="DFZ59" i="7"/>
  <c r="DGA59" i="7"/>
  <c r="DGB59" i="7"/>
  <c r="DGC59" i="7"/>
  <c r="DGD59" i="7"/>
  <c r="DGE59" i="7"/>
  <c r="DGF59" i="7"/>
  <c r="DGG59" i="7"/>
  <c r="DGH59" i="7"/>
  <c r="DGI59" i="7"/>
  <c r="DGJ59" i="7"/>
  <c r="DGK59" i="7"/>
  <c r="DGL59" i="7"/>
  <c r="DGM59" i="7"/>
  <c r="DGN59" i="7"/>
  <c r="DGO59" i="7"/>
  <c r="DGP59" i="7"/>
  <c r="DGQ59" i="7"/>
  <c r="DGR59" i="7"/>
  <c r="DGS59" i="7"/>
  <c r="DGT59" i="7"/>
  <c r="DGU59" i="7"/>
  <c r="DGV59" i="7"/>
  <c r="DGW59" i="7"/>
  <c r="DGX59" i="7"/>
  <c r="DGY59" i="7"/>
  <c r="DGZ59" i="7"/>
  <c r="DHA59" i="7"/>
  <c r="DHB59" i="7"/>
  <c r="DHC59" i="7"/>
  <c r="DHD59" i="7"/>
  <c r="DHE59" i="7"/>
  <c r="DHF59" i="7"/>
  <c r="DHG59" i="7"/>
  <c r="DHH59" i="7"/>
  <c r="DHI59" i="7"/>
  <c r="DHJ59" i="7"/>
  <c r="DHK59" i="7"/>
  <c r="DHL59" i="7"/>
  <c r="DHM59" i="7"/>
  <c r="DHN59" i="7"/>
  <c r="DHO59" i="7"/>
  <c r="DHP59" i="7"/>
  <c r="DHQ59" i="7"/>
  <c r="DHR59" i="7"/>
  <c r="DHS59" i="7"/>
  <c r="DHT59" i="7"/>
  <c r="DHU59" i="7"/>
  <c r="DHV59" i="7"/>
  <c r="DHW59" i="7"/>
  <c r="DHX59" i="7"/>
  <c r="DHY59" i="7"/>
  <c r="DHZ59" i="7"/>
  <c r="DIA59" i="7"/>
  <c r="DIB59" i="7"/>
  <c r="DIC59" i="7"/>
  <c r="DID59" i="7"/>
  <c r="DIE59" i="7"/>
  <c r="DIF59" i="7"/>
  <c r="DIG59" i="7"/>
  <c r="DIH59" i="7"/>
  <c r="DII59" i="7"/>
  <c r="DIJ59" i="7"/>
  <c r="DIK59" i="7"/>
  <c r="DIL59" i="7"/>
  <c r="DIM59" i="7"/>
  <c r="DIN59" i="7"/>
  <c r="DIO59" i="7"/>
  <c r="DIP59" i="7"/>
  <c r="DIQ59" i="7"/>
  <c r="DIR59" i="7"/>
  <c r="DIS59" i="7"/>
  <c r="DIT59" i="7"/>
  <c r="DIU59" i="7"/>
  <c r="DIV59" i="7"/>
  <c r="DIW59" i="7"/>
  <c r="DIX59" i="7"/>
  <c r="DIY59" i="7"/>
  <c r="DIZ59" i="7"/>
  <c r="DJA59" i="7"/>
  <c r="DJB59" i="7"/>
  <c r="DJC59" i="7"/>
  <c r="DJD59" i="7"/>
  <c r="DJE59" i="7"/>
  <c r="DJF59" i="7"/>
  <c r="DJG59" i="7"/>
  <c r="DJH59" i="7"/>
  <c r="DJI59" i="7"/>
  <c r="DJJ59" i="7"/>
  <c r="DJK59" i="7"/>
  <c r="DJL59" i="7"/>
  <c r="DJM59" i="7"/>
  <c r="DJN59" i="7"/>
  <c r="DJO59" i="7"/>
  <c r="DJP59" i="7"/>
  <c r="DJQ59" i="7"/>
  <c r="DJR59" i="7"/>
  <c r="DJS59" i="7"/>
  <c r="DJT59" i="7"/>
  <c r="DJU59" i="7"/>
  <c r="DJV59" i="7"/>
  <c r="DJW59" i="7"/>
  <c r="DJX59" i="7"/>
  <c r="DJY59" i="7"/>
  <c r="DJZ59" i="7"/>
  <c r="DKA59" i="7"/>
  <c r="DKB59" i="7"/>
  <c r="DKC59" i="7"/>
  <c r="DKD59" i="7"/>
  <c r="DKE59" i="7"/>
  <c r="DKF59" i="7"/>
  <c r="DKG59" i="7"/>
  <c r="DKH59" i="7"/>
  <c r="DKI59" i="7"/>
  <c r="DKJ59" i="7"/>
  <c r="DKK59" i="7"/>
  <c r="DKL59" i="7"/>
  <c r="DKM59" i="7"/>
  <c r="DKN59" i="7"/>
  <c r="DKO59" i="7"/>
  <c r="DKP59" i="7"/>
  <c r="DKQ59" i="7"/>
  <c r="DKR59" i="7"/>
  <c r="DKS59" i="7"/>
  <c r="DKT59" i="7"/>
  <c r="DKU59" i="7"/>
  <c r="DKV59" i="7"/>
  <c r="DKW59" i="7"/>
  <c r="DKX59" i="7"/>
  <c r="DKY59" i="7"/>
  <c r="DKZ59" i="7"/>
  <c r="DLA59" i="7"/>
  <c r="DLB59" i="7"/>
  <c r="DLC59" i="7"/>
  <c r="DLD59" i="7"/>
  <c r="DLE59" i="7"/>
  <c r="DLF59" i="7"/>
  <c r="DLG59" i="7"/>
  <c r="DLH59" i="7"/>
  <c r="DLI59" i="7"/>
  <c r="DLJ59" i="7"/>
  <c r="DLK59" i="7"/>
  <c r="DLL59" i="7"/>
  <c r="DLM59" i="7"/>
  <c r="DLN59" i="7"/>
  <c r="DLO59" i="7"/>
  <c r="DLP59" i="7"/>
  <c r="DLQ59" i="7"/>
  <c r="DLR59" i="7"/>
  <c r="DLS59" i="7"/>
  <c r="DLT59" i="7"/>
  <c r="DLU59" i="7"/>
  <c r="DLV59" i="7"/>
  <c r="DLW59" i="7"/>
  <c r="DLX59" i="7"/>
  <c r="DLY59" i="7"/>
  <c r="DLZ59" i="7"/>
  <c r="DMA59" i="7"/>
  <c r="DMB59" i="7"/>
  <c r="DMC59" i="7"/>
  <c r="DMD59" i="7"/>
  <c r="DME59" i="7"/>
  <c r="DMF59" i="7"/>
  <c r="DMG59" i="7"/>
  <c r="DMH59" i="7"/>
  <c r="DMI59" i="7"/>
  <c r="DMJ59" i="7"/>
  <c r="DMK59" i="7"/>
  <c r="DML59" i="7"/>
  <c r="DMM59" i="7"/>
  <c r="DMN59" i="7"/>
  <c r="DMO59" i="7"/>
  <c r="DMP59" i="7"/>
  <c r="DMQ59" i="7"/>
  <c r="DMR59" i="7"/>
  <c r="DMS59" i="7"/>
  <c r="DMT59" i="7"/>
  <c r="DMU59" i="7"/>
  <c r="DMV59" i="7"/>
  <c r="DMW59" i="7"/>
  <c r="DMX59" i="7"/>
  <c r="DMY59" i="7"/>
  <c r="DMZ59" i="7"/>
  <c r="DNA59" i="7"/>
  <c r="DNB59" i="7"/>
  <c r="DNC59" i="7"/>
  <c r="DND59" i="7"/>
  <c r="DNE59" i="7"/>
  <c r="DNF59" i="7"/>
  <c r="DNG59" i="7"/>
  <c r="DNH59" i="7"/>
  <c r="DNI59" i="7"/>
  <c r="DNJ59" i="7"/>
  <c r="DNK59" i="7"/>
  <c r="DNL59" i="7"/>
  <c r="DNM59" i="7"/>
  <c r="DNN59" i="7"/>
  <c r="DNO59" i="7"/>
  <c r="DNP59" i="7"/>
  <c r="DNQ59" i="7"/>
  <c r="DNR59" i="7"/>
  <c r="DNS59" i="7"/>
  <c r="DNT59" i="7"/>
  <c r="DNU59" i="7"/>
  <c r="DNV59" i="7"/>
  <c r="DNW59" i="7"/>
  <c r="DNX59" i="7"/>
  <c r="DNY59" i="7"/>
  <c r="DNZ59" i="7"/>
  <c r="DOA59" i="7"/>
  <c r="DOB59" i="7"/>
  <c r="DOC59" i="7"/>
  <c r="DOD59" i="7"/>
  <c r="DOE59" i="7"/>
  <c r="DOF59" i="7"/>
  <c r="DOG59" i="7"/>
  <c r="DOH59" i="7"/>
  <c r="DOI59" i="7"/>
  <c r="DOJ59" i="7"/>
  <c r="DOK59" i="7"/>
  <c r="DOL59" i="7"/>
  <c r="DOM59" i="7"/>
  <c r="DON59" i="7"/>
  <c r="DOO59" i="7"/>
  <c r="DOP59" i="7"/>
  <c r="DOQ59" i="7"/>
  <c r="DOR59" i="7"/>
  <c r="DOS59" i="7"/>
  <c r="DOT59" i="7"/>
  <c r="DOU59" i="7"/>
  <c r="DOV59" i="7"/>
  <c r="DOW59" i="7"/>
  <c r="DOX59" i="7"/>
  <c r="DOY59" i="7"/>
  <c r="DOZ59" i="7"/>
  <c r="DPA59" i="7"/>
  <c r="DPB59" i="7"/>
  <c r="DPC59" i="7"/>
  <c r="DPD59" i="7"/>
  <c r="DPE59" i="7"/>
  <c r="DPF59" i="7"/>
  <c r="DPG59" i="7"/>
  <c r="DPH59" i="7"/>
  <c r="DPI59" i="7"/>
  <c r="DPJ59" i="7"/>
  <c r="DPK59" i="7"/>
  <c r="DPL59" i="7"/>
  <c r="DPM59" i="7"/>
  <c r="DPN59" i="7"/>
  <c r="DPO59" i="7"/>
  <c r="DPP59" i="7"/>
  <c r="DPQ59" i="7"/>
  <c r="DPR59" i="7"/>
  <c r="DPS59" i="7"/>
  <c r="DPT59" i="7"/>
  <c r="DPU59" i="7"/>
  <c r="DPV59" i="7"/>
  <c r="DPW59" i="7"/>
  <c r="DPX59" i="7"/>
  <c r="DPY59" i="7"/>
  <c r="DPZ59" i="7"/>
  <c r="DQA59" i="7"/>
  <c r="DQB59" i="7"/>
  <c r="DQC59" i="7"/>
  <c r="DQD59" i="7"/>
  <c r="DQE59" i="7"/>
  <c r="DQF59" i="7"/>
  <c r="DQG59" i="7"/>
  <c r="DQH59" i="7"/>
  <c r="DQI59" i="7"/>
  <c r="DQJ59" i="7"/>
  <c r="DQK59" i="7"/>
  <c r="DQL59" i="7"/>
  <c r="DQM59" i="7"/>
  <c r="DQN59" i="7"/>
  <c r="DQO59" i="7"/>
  <c r="DQP59" i="7"/>
  <c r="DQQ59" i="7"/>
  <c r="DQR59" i="7"/>
  <c r="DQS59" i="7"/>
  <c r="DQT59" i="7"/>
  <c r="DQU59" i="7"/>
  <c r="DQV59" i="7"/>
  <c r="DQW59" i="7"/>
  <c r="DQX59" i="7"/>
  <c r="DQY59" i="7"/>
  <c r="DQZ59" i="7"/>
  <c r="DRA59" i="7"/>
  <c r="DRB59" i="7"/>
  <c r="DRC59" i="7"/>
  <c r="DRD59" i="7"/>
  <c r="DRE59" i="7"/>
  <c r="DRF59" i="7"/>
  <c r="DRG59" i="7"/>
  <c r="DRH59" i="7"/>
  <c r="DRI59" i="7"/>
  <c r="DRJ59" i="7"/>
  <c r="DRK59" i="7"/>
  <c r="DRL59" i="7"/>
  <c r="DRM59" i="7"/>
  <c r="DRN59" i="7"/>
  <c r="DRO59" i="7"/>
  <c r="DRP59" i="7"/>
  <c r="DRQ59" i="7"/>
  <c r="DRR59" i="7"/>
  <c r="DRS59" i="7"/>
  <c r="DRT59" i="7"/>
  <c r="DRU59" i="7"/>
  <c r="DRV59" i="7"/>
  <c r="DRW59" i="7"/>
  <c r="DRX59" i="7"/>
  <c r="DRY59" i="7"/>
  <c r="DRZ59" i="7"/>
  <c r="DSA59" i="7"/>
  <c r="DSB59" i="7"/>
  <c r="DSC59" i="7"/>
  <c r="DSD59" i="7"/>
  <c r="DSE59" i="7"/>
  <c r="DSF59" i="7"/>
  <c r="DSG59" i="7"/>
  <c r="DSH59" i="7"/>
  <c r="DSI59" i="7"/>
  <c r="DSJ59" i="7"/>
  <c r="DSK59" i="7"/>
  <c r="DSL59" i="7"/>
  <c r="DSM59" i="7"/>
  <c r="DSN59" i="7"/>
  <c r="DSO59" i="7"/>
  <c r="DSP59" i="7"/>
  <c r="DSQ59" i="7"/>
  <c r="DSR59" i="7"/>
  <c r="DSS59" i="7"/>
  <c r="DST59" i="7"/>
  <c r="DSU59" i="7"/>
  <c r="DSV59" i="7"/>
  <c r="DSW59" i="7"/>
  <c r="DSX59" i="7"/>
  <c r="DSY59" i="7"/>
  <c r="DSZ59" i="7"/>
  <c r="DTA59" i="7"/>
  <c r="DTB59" i="7"/>
  <c r="DTC59" i="7"/>
  <c r="DTD59" i="7"/>
  <c r="DTE59" i="7"/>
  <c r="DTF59" i="7"/>
  <c r="DTG59" i="7"/>
  <c r="DTH59" i="7"/>
  <c r="DTI59" i="7"/>
  <c r="DTJ59" i="7"/>
  <c r="DTK59" i="7"/>
  <c r="DTL59" i="7"/>
  <c r="DTM59" i="7"/>
  <c r="DTN59" i="7"/>
  <c r="DTO59" i="7"/>
  <c r="DTP59" i="7"/>
  <c r="DTQ59" i="7"/>
  <c r="DTR59" i="7"/>
  <c r="DTS59" i="7"/>
  <c r="DTT59" i="7"/>
  <c r="DTU59" i="7"/>
  <c r="DTV59" i="7"/>
  <c r="DTW59" i="7"/>
  <c r="DTX59" i="7"/>
  <c r="DTY59" i="7"/>
  <c r="DTZ59" i="7"/>
  <c r="DUA59" i="7"/>
  <c r="DUB59" i="7"/>
  <c r="DUC59" i="7"/>
  <c r="DUD59" i="7"/>
  <c r="DUE59" i="7"/>
  <c r="DUF59" i="7"/>
  <c r="DUG59" i="7"/>
  <c r="DUH59" i="7"/>
  <c r="DUI59" i="7"/>
  <c r="DUJ59" i="7"/>
  <c r="DUK59" i="7"/>
  <c r="DUL59" i="7"/>
  <c r="DUM59" i="7"/>
  <c r="DUN59" i="7"/>
  <c r="DUO59" i="7"/>
  <c r="DUP59" i="7"/>
  <c r="DUQ59" i="7"/>
  <c r="DUR59" i="7"/>
  <c r="DUS59" i="7"/>
  <c r="DUT59" i="7"/>
  <c r="DUU59" i="7"/>
  <c r="DUV59" i="7"/>
  <c r="DUW59" i="7"/>
  <c r="DUX59" i="7"/>
  <c r="DUY59" i="7"/>
  <c r="DUZ59" i="7"/>
  <c r="DVA59" i="7"/>
  <c r="DVB59" i="7"/>
  <c r="DVC59" i="7"/>
  <c r="DVD59" i="7"/>
  <c r="DVE59" i="7"/>
  <c r="DVF59" i="7"/>
  <c r="DVG59" i="7"/>
  <c r="DVH59" i="7"/>
  <c r="DVI59" i="7"/>
  <c r="DVJ59" i="7"/>
  <c r="DVK59" i="7"/>
  <c r="DVL59" i="7"/>
  <c r="DVM59" i="7"/>
  <c r="DVN59" i="7"/>
  <c r="DVO59" i="7"/>
  <c r="DVP59" i="7"/>
  <c r="DVQ59" i="7"/>
  <c r="DVR59" i="7"/>
  <c r="DVS59" i="7"/>
  <c r="DVT59" i="7"/>
  <c r="DVU59" i="7"/>
  <c r="DVV59" i="7"/>
  <c r="DVW59" i="7"/>
  <c r="DVX59" i="7"/>
  <c r="DVY59" i="7"/>
  <c r="DVZ59" i="7"/>
  <c r="DWA59" i="7"/>
  <c r="DWB59" i="7"/>
  <c r="DWC59" i="7"/>
  <c r="DWD59" i="7"/>
  <c r="DWE59" i="7"/>
  <c r="DWF59" i="7"/>
  <c r="DWG59" i="7"/>
  <c r="DWH59" i="7"/>
  <c r="DWI59" i="7"/>
  <c r="DWJ59" i="7"/>
  <c r="DWK59" i="7"/>
  <c r="DWL59" i="7"/>
  <c r="DWM59" i="7"/>
  <c r="DWN59" i="7"/>
  <c r="DWO59" i="7"/>
  <c r="DWP59" i="7"/>
  <c r="DWQ59" i="7"/>
  <c r="DWR59" i="7"/>
  <c r="DWS59" i="7"/>
  <c r="DWT59" i="7"/>
  <c r="DWU59" i="7"/>
  <c r="DWV59" i="7"/>
  <c r="DWW59" i="7"/>
  <c r="DWX59" i="7"/>
  <c r="DWY59" i="7"/>
  <c r="DWZ59" i="7"/>
  <c r="DXA59" i="7"/>
  <c r="DXB59" i="7"/>
  <c r="DXC59" i="7"/>
  <c r="DXD59" i="7"/>
  <c r="DXE59" i="7"/>
  <c r="DXF59" i="7"/>
  <c r="DXG59" i="7"/>
  <c r="DXH59" i="7"/>
  <c r="DXI59" i="7"/>
  <c r="DXJ59" i="7"/>
  <c r="DXK59" i="7"/>
  <c r="DXL59" i="7"/>
  <c r="DXM59" i="7"/>
  <c r="DXN59" i="7"/>
  <c r="DXO59" i="7"/>
  <c r="DXP59" i="7"/>
  <c r="DXQ59" i="7"/>
  <c r="DXR59" i="7"/>
  <c r="DXS59" i="7"/>
  <c r="DXT59" i="7"/>
  <c r="DXU59" i="7"/>
  <c r="DXV59" i="7"/>
  <c r="DXW59" i="7"/>
  <c r="DXX59" i="7"/>
  <c r="DXY59" i="7"/>
  <c r="DXZ59" i="7"/>
  <c r="DYA59" i="7"/>
  <c r="DYB59" i="7"/>
  <c r="DYC59" i="7"/>
  <c r="DYD59" i="7"/>
  <c r="DYE59" i="7"/>
  <c r="DYF59" i="7"/>
  <c r="DYG59" i="7"/>
  <c r="DYH59" i="7"/>
  <c r="DYI59" i="7"/>
  <c r="DYJ59" i="7"/>
  <c r="DYK59" i="7"/>
  <c r="DYL59" i="7"/>
  <c r="DYM59" i="7"/>
  <c r="DYN59" i="7"/>
  <c r="DYO59" i="7"/>
  <c r="DYP59" i="7"/>
  <c r="DYQ59" i="7"/>
  <c r="DYR59" i="7"/>
  <c r="DYS59" i="7"/>
  <c r="DYT59" i="7"/>
  <c r="DYU59" i="7"/>
  <c r="DYV59" i="7"/>
  <c r="DYW59" i="7"/>
  <c r="DYX59" i="7"/>
  <c r="DYY59" i="7"/>
  <c r="DYZ59" i="7"/>
  <c r="DZA59" i="7"/>
  <c r="DZB59" i="7"/>
  <c r="DZC59" i="7"/>
  <c r="DZD59" i="7"/>
  <c r="DZE59" i="7"/>
  <c r="DZF59" i="7"/>
  <c r="DZG59" i="7"/>
  <c r="DZH59" i="7"/>
  <c r="DZI59" i="7"/>
  <c r="DZJ59" i="7"/>
  <c r="DZK59" i="7"/>
  <c r="DZL59" i="7"/>
  <c r="DZM59" i="7"/>
  <c r="DZN59" i="7"/>
  <c r="DZO59" i="7"/>
  <c r="DZP59" i="7"/>
  <c r="DZQ59" i="7"/>
  <c r="DZR59" i="7"/>
  <c r="DZS59" i="7"/>
  <c r="DZT59" i="7"/>
  <c r="DZU59" i="7"/>
  <c r="DZV59" i="7"/>
  <c r="DZW59" i="7"/>
  <c r="DZX59" i="7"/>
  <c r="DZY59" i="7"/>
  <c r="DZZ59" i="7"/>
  <c r="EAA59" i="7"/>
  <c r="EAB59" i="7"/>
  <c r="EAC59" i="7"/>
  <c r="EAD59" i="7"/>
  <c r="EAE59" i="7"/>
  <c r="EAF59" i="7"/>
  <c r="EAG59" i="7"/>
  <c r="EAH59" i="7"/>
  <c r="EAI59" i="7"/>
  <c r="EAJ59" i="7"/>
  <c r="EAK59" i="7"/>
  <c r="EAL59" i="7"/>
  <c r="EAM59" i="7"/>
  <c r="EAN59" i="7"/>
  <c r="EAO59" i="7"/>
  <c r="EAP59" i="7"/>
  <c r="EAQ59" i="7"/>
  <c r="EAR59" i="7"/>
  <c r="EAS59" i="7"/>
  <c r="EAT59" i="7"/>
  <c r="EAU59" i="7"/>
  <c r="EAV59" i="7"/>
  <c r="EAW59" i="7"/>
  <c r="EAX59" i="7"/>
  <c r="EAY59" i="7"/>
  <c r="EAZ59" i="7"/>
  <c r="EBA59" i="7"/>
  <c r="EBB59" i="7"/>
  <c r="EBC59" i="7"/>
  <c r="EBD59" i="7"/>
  <c r="EBE59" i="7"/>
  <c r="EBF59" i="7"/>
  <c r="EBG59" i="7"/>
  <c r="EBH59" i="7"/>
  <c r="EBI59" i="7"/>
  <c r="EBJ59" i="7"/>
  <c r="EBK59" i="7"/>
  <c r="EBL59" i="7"/>
  <c r="EBM59" i="7"/>
  <c r="EBN59" i="7"/>
  <c r="EBO59" i="7"/>
  <c r="EBP59" i="7"/>
  <c r="EBQ59" i="7"/>
  <c r="EBR59" i="7"/>
  <c r="EBS59" i="7"/>
  <c r="EBT59" i="7"/>
  <c r="EBU59" i="7"/>
  <c r="EBV59" i="7"/>
  <c r="EBW59" i="7"/>
  <c r="EBX59" i="7"/>
  <c r="EBY59" i="7"/>
  <c r="EBZ59" i="7"/>
  <c r="ECA59" i="7"/>
  <c r="ECB59" i="7"/>
  <c r="ECC59" i="7"/>
  <c r="ECD59" i="7"/>
  <c r="ECE59" i="7"/>
  <c r="ECF59" i="7"/>
  <c r="ECG59" i="7"/>
  <c r="ECH59" i="7"/>
  <c r="ECI59" i="7"/>
  <c r="ECJ59" i="7"/>
  <c r="ECK59" i="7"/>
  <c r="ECL59" i="7"/>
  <c r="ECM59" i="7"/>
  <c r="ECN59" i="7"/>
  <c r="ECO59" i="7"/>
  <c r="ECP59" i="7"/>
  <c r="ECQ59" i="7"/>
  <c r="ECR59" i="7"/>
  <c r="ECS59" i="7"/>
  <c r="ECT59" i="7"/>
  <c r="ECU59" i="7"/>
  <c r="ECV59" i="7"/>
  <c r="ECW59" i="7"/>
  <c r="ECX59" i="7"/>
  <c r="ECY59" i="7"/>
  <c r="ECZ59" i="7"/>
  <c r="EDA59" i="7"/>
  <c r="EDB59" i="7"/>
  <c r="EDC59" i="7"/>
  <c r="EDD59" i="7"/>
  <c r="EDE59" i="7"/>
  <c r="EDF59" i="7"/>
  <c r="EDG59" i="7"/>
  <c r="EDH59" i="7"/>
  <c r="EDI59" i="7"/>
  <c r="EDJ59" i="7"/>
  <c r="EDK59" i="7"/>
  <c r="EDL59" i="7"/>
  <c r="EDM59" i="7"/>
  <c r="EDN59" i="7"/>
  <c r="EDO59" i="7"/>
  <c r="EDP59" i="7"/>
  <c r="EDQ59" i="7"/>
  <c r="EDR59" i="7"/>
  <c r="EDS59" i="7"/>
  <c r="EDT59" i="7"/>
  <c r="EDU59" i="7"/>
  <c r="EDV59" i="7"/>
  <c r="EDW59" i="7"/>
  <c r="EDX59" i="7"/>
  <c r="EDY59" i="7"/>
  <c r="EDZ59" i="7"/>
  <c r="EEA59" i="7"/>
  <c r="EEB59" i="7"/>
  <c r="EEC59" i="7"/>
  <c r="EED59" i="7"/>
  <c r="EEE59" i="7"/>
  <c r="EEF59" i="7"/>
  <c r="EEG59" i="7"/>
  <c r="EEH59" i="7"/>
  <c r="EEI59" i="7"/>
  <c r="EEJ59" i="7"/>
  <c r="EEK59" i="7"/>
  <c r="EEL59" i="7"/>
  <c r="EEM59" i="7"/>
  <c r="EEN59" i="7"/>
  <c r="EEO59" i="7"/>
  <c r="EEP59" i="7"/>
  <c r="EEQ59" i="7"/>
  <c r="EER59" i="7"/>
  <c r="EES59" i="7"/>
  <c r="EET59" i="7"/>
  <c r="EEU59" i="7"/>
  <c r="EEV59" i="7"/>
  <c r="EEW59" i="7"/>
  <c r="EEX59" i="7"/>
  <c r="EEY59" i="7"/>
  <c r="EEZ59" i="7"/>
  <c r="EFA59" i="7"/>
  <c r="EFB59" i="7"/>
  <c r="EFC59" i="7"/>
  <c r="EFD59" i="7"/>
  <c r="EFE59" i="7"/>
  <c r="EFF59" i="7"/>
  <c r="EFG59" i="7"/>
  <c r="EFH59" i="7"/>
  <c r="EFI59" i="7"/>
  <c r="EFJ59" i="7"/>
  <c r="EFK59" i="7"/>
  <c r="EFL59" i="7"/>
  <c r="EFM59" i="7"/>
  <c r="EFN59" i="7"/>
  <c r="EFO59" i="7"/>
  <c r="EFP59" i="7"/>
  <c r="EFQ59" i="7"/>
  <c r="EFR59" i="7"/>
  <c r="EFS59" i="7"/>
  <c r="EFT59" i="7"/>
  <c r="EFU59" i="7"/>
  <c r="EFV59" i="7"/>
  <c r="EFW59" i="7"/>
  <c r="EFX59" i="7"/>
  <c r="EFY59" i="7"/>
  <c r="EFZ59" i="7"/>
  <c r="EGA59" i="7"/>
  <c r="EGB59" i="7"/>
  <c r="EGC59" i="7"/>
  <c r="EGD59" i="7"/>
  <c r="EGE59" i="7"/>
  <c r="EGF59" i="7"/>
  <c r="EGG59" i="7"/>
  <c r="EGH59" i="7"/>
  <c r="EGI59" i="7"/>
  <c r="EGJ59" i="7"/>
  <c r="EGK59" i="7"/>
  <c r="EGL59" i="7"/>
  <c r="EGM59" i="7"/>
  <c r="EGN59" i="7"/>
  <c r="EGO59" i="7"/>
  <c r="EGP59" i="7"/>
  <c r="EGQ59" i="7"/>
  <c r="EGR59" i="7"/>
  <c r="EGS59" i="7"/>
  <c r="EGT59" i="7"/>
  <c r="EGU59" i="7"/>
  <c r="EGV59" i="7"/>
  <c r="EGW59" i="7"/>
  <c r="EGX59" i="7"/>
  <c r="EGY59" i="7"/>
  <c r="EGZ59" i="7"/>
  <c r="EHA59" i="7"/>
  <c r="EHB59" i="7"/>
  <c r="EHC59" i="7"/>
  <c r="EHD59" i="7"/>
  <c r="EHE59" i="7"/>
  <c r="EHF59" i="7"/>
  <c r="EHG59" i="7"/>
  <c r="EHH59" i="7"/>
  <c r="EHI59" i="7"/>
  <c r="EHJ59" i="7"/>
  <c r="EHK59" i="7"/>
  <c r="EHL59" i="7"/>
  <c r="EHM59" i="7"/>
  <c r="EHN59" i="7"/>
  <c r="EHO59" i="7"/>
  <c r="EHP59" i="7"/>
  <c r="EHQ59" i="7"/>
  <c r="EHR59" i="7"/>
  <c r="EHS59" i="7"/>
  <c r="EHT59" i="7"/>
  <c r="EHU59" i="7"/>
  <c r="EHV59" i="7"/>
  <c r="EHW59" i="7"/>
  <c r="EHX59" i="7"/>
  <c r="EHY59" i="7"/>
  <c r="EHZ59" i="7"/>
  <c r="EIA59" i="7"/>
  <c r="EIB59" i="7"/>
  <c r="EIC59" i="7"/>
  <c r="EID59" i="7"/>
  <c r="EIE59" i="7"/>
  <c r="EIF59" i="7"/>
  <c r="EIG59" i="7"/>
  <c r="EIH59" i="7"/>
  <c r="EII59" i="7"/>
  <c r="EIJ59" i="7"/>
  <c r="EIK59" i="7"/>
  <c r="EIL59" i="7"/>
  <c r="EIM59" i="7"/>
  <c r="EIN59" i="7"/>
  <c r="EIO59" i="7"/>
  <c r="EIP59" i="7"/>
  <c r="EIQ59" i="7"/>
  <c r="EIR59" i="7"/>
  <c r="EIS59" i="7"/>
  <c r="EIT59" i="7"/>
  <c r="EIU59" i="7"/>
  <c r="EIV59" i="7"/>
  <c r="EIW59" i="7"/>
  <c r="EIX59" i="7"/>
  <c r="EIY59" i="7"/>
  <c r="EIZ59" i="7"/>
  <c r="EJA59" i="7"/>
  <c r="EJB59" i="7"/>
  <c r="EJC59" i="7"/>
  <c r="EJD59" i="7"/>
  <c r="EJE59" i="7"/>
  <c r="EJF59" i="7"/>
  <c r="EJG59" i="7"/>
  <c r="EJH59" i="7"/>
  <c r="EJI59" i="7"/>
  <c r="EJJ59" i="7"/>
  <c r="EJK59" i="7"/>
  <c r="EJL59" i="7"/>
  <c r="EJM59" i="7"/>
  <c r="EJN59" i="7"/>
  <c r="EJO59" i="7"/>
  <c r="EJP59" i="7"/>
  <c r="EJQ59" i="7"/>
  <c r="EJR59" i="7"/>
  <c r="EJS59" i="7"/>
  <c r="EJT59" i="7"/>
  <c r="EJU59" i="7"/>
  <c r="EJV59" i="7"/>
  <c r="EJW59" i="7"/>
  <c r="EJX59" i="7"/>
  <c r="EJY59" i="7"/>
  <c r="EJZ59" i="7"/>
  <c r="EKA59" i="7"/>
  <c r="EKB59" i="7"/>
  <c r="EKC59" i="7"/>
  <c r="EKD59" i="7"/>
  <c r="EKE59" i="7"/>
  <c r="EKF59" i="7"/>
  <c r="EKG59" i="7"/>
  <c r="EKH59" i="7"/>
  <c r="EKI59" i="7"/>
  <c r="EKJ59" i="7"/>
  <c r="EKK59" i="7"/>
  <c r="EKL59" i="7"/>
  <c r="EKM59" i="7"/>
  <c r="EKN59" i="7"/>
  <c r="EKO59" i="7"/>
  <c r="EKP59" i="7"/>
  <c r="EKQ59" i="7"/>
  <c r="EKR59" i="7"/>
  <c r="EKS59" i="7"/>
  <c r="EKT59" i="7"/>
  <c r="EKU59" i="7"/>
  <c r="EKV59" i="7"/>
  <c r="EKW59" i="7"/>
  <c r="EKX59" i="7"/>
  <c r="EKY59" i="7"/>
  <c r="EKZ59" i="7"/>
  <c r="ELA59" i="7"/>
  <c r="ELB59" i="7"/>
  <c r="ELC59" i="7"/>
  <c r="ELD59" i="7"/>
  <c r="ELE59" i="7"/>
  <c r="ELF59" i="7"/>
  <c r="ELG59" i="7"/>
  <c r="ELH59" i="7"/>
  <c r="ELI59" i="7"/>
  <c r="ELJ59" i="7"/>
  <c r="ELK59" i="7"/>
  <c r="ELL59" i="7"/>
  <c r="ELM59" i="7"/>
  <c r="ELN59" i="7"/>
  <c r="ELO59" i="7"/>
  <c r="ELP59" i="7"/>
  <c r="ELQ59" i="7"/>
  <c r="ELR59" i="7"/>
  <c r="ELS59" i="7"/>
  <c r="ELT59" i="7"/>
  <c r="ELU59" i="7"/>
  <c r="ELV59" i="7"/>
  <c r="ELW59" i="7"/>
  <c r="ELX59" i="7"/>
  <c r="ELY59" i="7"/>
  <c r="ELZ59" i="7"/>
  <c r="EMA59" i="7"/>
  <c r="EMB59" i="7"/>
  <c r="EMC59" i="7"/>
  <c r="EMD59" i="7"/>
  <c r="EME59" i="7"/>
  <c r="EMF59" i="7"/>
  <c r="EMG59" i="7"/>
  <c r="EMH59" i="7"/>
  <c r="EMI59" i="7"/>
  <c r="EMJ59" i="7"/>
  <c r="EMK59" i="7"/>
  <c r="EML59" i="7"/>
  <c r="EMM59" i="7"/>
  <c r="EMN59" i="7"/>
  <c r="EMO59" i="7"/>
  <c r="EMP59" i="7"/>
  <c r="EMQ59" i="7"/>
  <c r="EMR59" i="7"/>
  <c r="EMS59" i="7"/>
  <c r="EMT59" i="7"/>
  <c r="EMU59" i="7"/>
  <c r="EMV59" i="7"/>
  <c r="EMW59" i="7"/>
  <c r="EMX59" i="7"/>
  <c r="EMY59" i="7"/>
  <c r="EMZ59" i="7"/>
  <c r="ENA59" i="7"/>
  <c r="ENB59" i="7"/>
  <c r="ENC59" i="7"/>
  <c r="END59" i="7"/>
  <c r="ENE59" i="7"/>
  <c r="ENF59" i="7"/>
  <c r="ENG59" i="7"/>
  <c r="ENH59" i="7"/>
  <c r="ENI59" i="7"/>
  <c r="ENJ59" i="7"/>
  <c r="ENK59" i="7"/>
  <c r="ENL59" i="7"/>
  <c r="ENM59" i="7"/>
  <c r="ENN59" i="7"/>
  <c r="ENO59" i="7"/>
  <c r="ENP59" i="7"/>
  <c r="ENQ59" i="7"/>
  <c r="ENR59" i="7"/>
  <c r="ENS59" i="7"/>
  <c r="ENT59" i="7"/>
  <c r="ENU59" i="7"/>
  <c r="ENV59" i="7"/>
  <c r="ENW59" i="7"/>
  <c r="ENX59" i="7"/>
  <c r="ENY59" i="7"/>
  <c r="ENZ59" i="7"/>
  <c r="EOA59" i="7"/>
  <c r="EOB59" i="7"/>
  <c r="EOC59" i="7"/>
  <c r="EOD59" i="7"/>
  <c r="EOE59" i="7"/>
  <c r="EOF59" i="7"/>
  <c r="EOG59" i="7"/>
  <c r="EOH59" i="7"/>
  <c r="EOI59" i="7"/>
  <c r="EOJ59" i="7"/>
  <c r="EOK59" i="7"/>
  <c r="EOL59" i="7"/>
  <c r="EOM59" i="7"/>
  <c r="EON59" i="7"/>
  <c r="EOO59" i="7"/>
  <c r="EOP59" i="7"/>
  <c r="EOQ59" i="7"/>
  <c r="EOR59" i="7"/>
  <c r="EOS59" i="7"/>
  <c r="EOT59" i="7"/>
  <c r="EOU59" i="7"/>
  <c r="EOV59" i="7"/>
  <c r="EOW59" i="7"/>
  <c r="EOX59" i="7"/>
  <c r="EOY59" i="7"/>
  <c r="EOZ59" i="7"/>
  <c r="EPA59" i="7"/>
  <c r="EPB59" i="7"/>
  <c r="EPC59" i="7"/>
  <c r="EPD59" i="7"/>
  <c r="EPE59" i="7"/>
  <c r="EPF59" i="7"/>
  <c r="EPG59" i="7"/>
  <c r="EPH59" i="7"/>
  <c r="EPI59" i="7"/>
  <c r="EPJ59" i="7"/>
  <c r="EPK59" i="7"/>
  <c r="EPL59" i="7"/>
  <c r="EPM59" i="7"/>
  <c r="EPN59" i="7"/>
  <c r="EPO59" i="7"/>
  <c r="EPP59" i="7"/>
  <c r="EPQ59" i="7"/>
  <c r="EPR59" i="7"/>
  <c r="EPS59" i="7"/>
  <c r="EPT59" i="7"/>
  <c r="EPU59" i="7"/>
  <c r="EPV59" i="7"/>
  <c r="EPW59" i="7"/>
  <c r="EPX59" i="7"/>
  <c r="EPY59" i="7"/>
  <c r="EPZ59" i="7"/>
  <c r="EQA59" i="7"/>
  <c r="EQB59" i="7"/>
  <c r="EQC59" i="7"/>
  <c r="EQD59" i="7"/>
  <c r="EQE59" i="7"/>
  <c r="EQF59" i="7"/>
  <c r="EQG59" i="7"/>
  <c r="EQH59" i="7"/>
  <c r="EQI59" i="7"/>
  <c r="EQJ59" i="7"/>
  <c r="EQK59" i="7"/>
  <c r="EQL59" i="7"/>
  <c r="EQM59" i="7"/>
  <c r="EQN59" i="7"/>
  <c r="EQO59" i="7"/>
  <c r="EQP59" i="7"/>
  <c r="EQQ59" i="7"/>
  <c r="EQR59" i="7"/>
  <c r="EQS59" i="7"/>
  <c r="EQT59" i="7"/>
  <c r="EQU59" i="7"/>
  <c r="EQV59" i="7"/>
  <c r="EQW59" i="7"/>
  <c r="EQX59" i="7"/>
  <c r="EQY59" i="7"/>
  <c r="EQZ59" i="7"/>
  <c r="ERA59" i="7"/>
  <c r="ERB59" i="7"/>
  <c r="ERC59" i="7"/>
  <c r="ERD59" i="7"/>
  <c r="ERE59" i="7"/>
  <c r="ERF59" i="7"/>
  <c r="ERG59" i="7"/>
  <c r="ERH59" i="7"/>
  <c r="ERI59" i="7"/>
  <c r="ERJ59" i="7"/>
  <c r="ERK59" i="7"/>
  <c r="ERL59" i="7"/>
  <c r="ERM59" i="7"/>
  <c r="ERN59" i="7"/>
  <c r="ERO59" i="7"/>
  <c r="ERP59" i="7"/>
  <c r="ERQ59" i="7"/>
  <c r="ERR59" i="7"/>
  <c r="ERS59" i="7"/>
  <c r="ERT59" i="7"/>
  <c r="ERU59" i="7"/>
  <c r="ERV59" i="7"/>
  <c r="ERW59" i="7"/>
  <c r="ERX59" i="7"/>
  <c r="ERY59" i="7"/>
  <c r="ERZ59" i="7"/>
  <c r="ESA59" i="7"/>
  <c r="ESB59" i="7"/>
  <c r="ESC59" i="7"/>
  <c r="ESD59" i="7"/>
  <c r="ESE59" i="7"/>
  <c r="ESF59" i="7"/>
  <c r="ESG59" i="7"/>
  <c r="ESH59" i="7"/>
  <c r="ESI59" i="7"/>
  <c r="ESJ59" i="7"/>
  <c r="ESK59" i="7"/>
  <c r="ESL59" i="7"/>
  <c r="ESM59" i="7"/>
  <c r="ESN59" i="7"/>
  <c r="ESO59" i="7"/>
  <c r="ESP59" i="7"/>
  <c r="ESQ59" i="7"/>
  <c r="ESR59" i="7"/>
  <c r="ESS59" i="7"/>
  <c r="EST59" i="7"/>
  <c r="ESU59" i="7"/>
  <c r="ESV59" i="7"/>
  <c r="ESW59" i="7"/>
  <c r="ESX59" i="7"/>
  <c r="ESY59" i="7"/>
  <c r="ESZ59" i="7"/>
  <c r="ETA59" i="7"/>
  <c r="ETB59" i="7"/>
  <c r="ETC59" i="7"/>
  <c r="ETD59" i="7"/>
  <c r="ETE59" i="7"/>
  <c r="ETF59" i="7"/>
  <c r="ETG59" i="7"/>
  <c r="ETH59" i="7"/>
  <c r="ETI59" i="7"/>
  <c r="ETJ59" i="7"/>
  <c r="ETK59" i="7"/>
  <c r="ETL59" i="7"/>
  <c r="ETM59" i="7"/>
  <c r="ETN59" i="7"/>
  <c r="ETO59" i="7"/>
  <c r="ETP59" i="7"/>
  <c r="ETQ59" i="7"/>
  <c r="ETR59" i="7"/>
  <c r="ETS59" i="7"/>
  <c r="ETT59" i="7"/>
  <c r="ETU59" i="7"/>
  <c r="ETV59" i="7"/>
  <c r="ETW59" i="7"/>
  <c r="ETX59" i="7"/>
  <c r="ETY59" i="7"/>
  <c r="ETZ59" i="7"/>
  <c r="EUA59" i="7"/>
  <c r="EUB59" i="7"/>
  <c r="EUC59" i="7"/>
  <c r="EUD59" i="7"/>
  <c r="EUE59" i="7"/>
  <c r="EUF59" i="7"/>
  <c r="EUG59" i="7"/>
  <c r="EUH59" i="7"/>
  <c r="EUI59" i="7"/>
  <c r="EUJ59" i="7"/>
  <c r="EUK59" i="7"/>
  <c r="EUL59" i="7"/>
  <c r="EUM59" i="7"/>
  <c r="EUN59" i="7"/>
  <c r="EUO59" i="7"/>
  <c r="EUP59" i="7"/>
  <c r="EUQ59" i="7"/>
  <c r="EUR59" i="7"/>
  <c r="EUS59" i="7"/>
  <c r="EUT59" i="7"/>
  <c r="EUU59" i="7"/>
  <c r="EUV59" i="7"/>
  <c r="EUW59" i="7"/>
  <c r="EUX59" i="7"/>
  <c r="EUY59" i="7"/>
  <c r="EUZ59" i="7"/>
  <c r="EVA59" i="7"/>
  <c r="EVB59" i="7"/>
  <c r="EVC59" i="7"/>
  <c r="EVD59" i="7"/>
  <c r="EVE59" i="7"/>
  <c r="EVF59" i="7"/>
  <c r="EVG59" i="7"/>
  <c r="EVH59" i="7"/>
  <c r="EVI59" i="7"/>
  <c r="EVJ59" i="7"/>
  <c r="EVK59" i="7"/>
  <c r="EVL59" i="7"/>
  <c r="EVM59" i="7"/>
  <c r="EVN59" i="7"/>
  <c r="EVO59" i="7"/>
  <c r="EVP59" i="7"/>
  <c r="EVQ59" i="7"/>
  <c r="EVR59" i="7"/>
  <c r="EVS59" i="7"/>
  <c r="EVT59" i="7"/>
  <c r="EVU59" i="7"/>
  <c r="EVV59" i="7"/>
  <c r="EVW59" i="7"/>
  <c r="EVX59" i="7"/>
  <c r="EVY59" i="7"/>
  <c r="EVZ59" i="7"/>
  <c r="EWA59" i="7"/>
  <c r="EWB59" i="7"/>
  <c r="EWC59" i="7"/>
  <c r="EWD59" i="7"/>
  <c r="EWE59" i="7"/>
  <c r="EWF59" i="7"/>
  <c r="EWG59" i="7"/>
  <c r="EWH59" i="7"/>
  <c r="EWI59" i="7"/>
  <c r="EWJ59" i="7"/>
  <c r="EWK59" i="7"/>
  <c r="EWL59" i="7"/>
  <c r="EWM59" i="7"/>
  <c r="EWN59" i="7"/>
  <c r="EWO59" i="7"/>
  <c r="EWP59" i="7"/>
  <c r="EWQ59" i="7"/>
  <c r="EWR59" i="7"/>
  <c r="EWS59" i="7"/>
  <c r="EWT59" i="7"/>
  <c r="EWU59" i="7"/>
  <c r="EWV59" i="7"/>
  <c r="EWW59" i="7"/>
  <c r="EWX59" i="7"/>
  <c r="EWY59" i="7"/>
  <c r="EWZ59" i="7"/>
  <c r="EXA59" i="7"/>
  <c r="EXB59" i="7"/>
  <c r="EXC59" i="7"/>
  <c r="EXD59" i="7"/>
  <c r="EXE59" i="7"/>
  <c r="EXF59" i="7"/>
  <c r="EXG59" i="7"/>
  <c r="EXH59" i="7"/>
  <c r="EXI59" i="7"/>
  <c r="EXJ59" i="7"/>
  <c r="EXK59" i="7"/>
  <c r="EXL59" i="7"/>
  <c r="EXM59" i="7"/>
  <c r="EXN59" i="7"/>
  <c r="EXO59" i="7"/>
  <c r="EXP59" i="7"/>
  <c r="EXQ59" i="7"/>
  <c r="EXR59" i="7"/>
  <c r="EXS59" i="7"/>
  <c r="EXT59" i="7"/>
  <c r="EXU59" i="7"/>
  <c r="EXV59" i="7"/>
  <c r="EXW59" i="7"/>
  <c r="EXX59" i="7"/>
  <c r="EXY59" i="7"/>
  <c r="EXZ59" i="7"/>
  <c r="EYA59" i="7"/>
  <c r="EYB59" i="7"/>
  <c r="EYC59" i="7"/>
  <c r="EYD59" i="7"/>
  <c r="EYE59" i="7"/>
  <c r="EYF59" i="7"/>
  <c r="EYG59" i="7"/>
  <c r="EYH59" i="7"/>
  <c r="EYI59" i="7"/>
  <c r="EYJ59" i="7"/>
  <c r="EYK59" i="7"/>
  <c r="EYL59" i="7"/>
  <c r="EYM59" i="7"/>
  <c r="EYN59" i="7"/>
  <c r="EYO59" i="7"/>
  <c r="EYP59" i="7"/>
  <c r="EYQ59" i="7"/>
  <c r="EYR59" i="7"/>
  <c r="EYS59" i="7"/>
  <c r="EYT59" i="7"/>
  <c r="EYU59" i="7"/>
  <c r="EYV59" i="7"/>
  <c r="EYW59" i="7"/>
  <c r="EYX59" i="7"/>
  <c r="EYY59" i="7"/>
  <c r="EYZ59" i="7"/>
  <c r="EZA59" i="7"/>
  <c r="EZB59" i="7"/>
  <c r="EZC59" i="7"/>
  <c r="EZD59" i="7"/>
  <c r="EZE59" i="7"/>
  <c r="EZF59" i="7"/>
  <c r="EZG59" i="7"/>
  <c r="EZH59" i="7"/>
  <c r="EZI59" i="7"/>
  <c r="EZJ59" i="7"/>
  <c r="EZK59" i="7"/>
  <c r="EZL59" i="7"/>
  <c r="EZM59" i="7"/>
  <c r="EZN59" i="7"/>
  <c r="EZO59" i="7"/>
  <c r="EZP59" i="7"/>
  <c r="EZQ59" i="7"/>
  <c r="EZR59" i="7"/>
  <c r="EZS59" i="7"/>
  <c r="EZT59" i="7"/>
  <c r="EZU59" i="7"/>
  <c r="EZV59" i="7"/>
  <c r="EZW59" i="7"/>
  <c r="EZX59" i="7"/>
  <c r="EZY59" i="7"/>
  <c r="EZZ59" i="7"/>
  <c r="FAA59" i="7"/>
  <c r="FAB59" i="7"/>
  <c r="FAC59" i="7"/>
  <c r="FAD59" i="7"/>
  <c r="FAE59" i="7"/>
  <c r="FAF59" i="7"/>
  <c r="FAG59" i="7"/>
  <c r="FAH59" i="7"/>
  <c r="FAI59" i="7"/>
  <c r="FAJ59" i="7"/>
  <c r="FAK59" i="7"/>
  <c r="FAL59" i="7"/>
  <c r="FAM59" i="7"/>
  <c r="FAN59" i="7"/>
  <c r="FAO59" i="7"/>
  <c r="FAP59" i="7"/>
  <c r="FAQ59" i="7"/>
  <c r="FAR59" i="7"/>
  <c r="FAS59" i="7"/>
  <c r="FAT59" i="7"/>
  <c r="FAU59" i="7"/>
  <c r="FAV59" i="7"/>
  <c r="FAW59" i="7"/>
  <c r="FAX59" i="7"/>
  <c r="FAY59" i="7"/>
  <c r="FAZ59" i="7"/>
  <c r="FBA59" i="7"/>
  <c r="FBB59" i="7"/>
  <c r="FBC59" i="7"/>
  <c r="FBD59" i="7"/>
  <c r="FBE59" i="7"/>
  <c r="FBF59" i="7"/>
  <c r="FBG59" i="7"/>
  <c r="FBH59" i="7"/>
  <c r="FBI59" i="7"/>
  <c r="FBJ59" i="7"/>
  <c r="FBK59" i="7"/>
  <c r="FBL59" i="7"/>
  <c r="FBM59" i="7"/>
  <c r="FBN59" i="7"/>
  <c r="FBO59" i="7"/>
  <c r="FBP59" i="7"/>
  <c r="FBQ59" i="7"/>
  <c r="FBR59" i="7"/>
  <c r="FBS59" i="7"/>
  <c r="FBT59" i="7"/>
  <c r="FBU59" i="7"/>
  <c r="FBV59" i="7"/>
  <c r="FBW59" i="7"/>
  <c r="FBX59" i="7"/>
  <c r="FBY59" i="7"/>
  <c r="FBZ59" i="7"/>
  <c r="FCA59" i="7"/>
  <c r="FCB59" i="7"/>
  <c r="FCC59" i="7"/>
  <c r="FCD59" i="7"/>
  <c r="FCE59" i="7"/>
  <c r="FCF59" i="7"/>
  <c r="FCG59" i="7"/>
  <c r="FCH59" i="7"/>
  <c r="FCI59" i="7"/>
  <c r="FCJ59" i="7"/>
  <c r="FCK59" i="7"/>
  <c r="FCL59" i="7"/>
  <c r="FCM59" i="7"/>
  <c r="FCN59" i="7"/>
  <c r="FCO59" i="7"/>
  <c r="FCP59" i="7"/>
  <c r="FCQ59" i="7"/>
  <c r="FCR59" i="7"/>
  <c r="FCS59" i="7"/>
  <c r="FCT59" i="7"/>
  <c r="FCU59" i="7"/>
  <c r="FCV59" i="7"/>
  <c r="FCW59" i="7"/>
  <c r="FCX59" i="7"/>
  <c r="FCY59" i="7"/>
  <c r="FCZ59" i="7"/>
  <c r="FDA59" i="7"/>
  <c r="FDB59" i="7"/>
  <c r="FDC59" i="7"/>
  <c r="FDD59" i="7"/>
  <c r="FDE59" i="7"/>
  <c r="FDF59" i="7"/>
  <c r="FDG59" i="7"/>
  <c r="FDH59" i="7"/>
  <c r="FDI59" i="7"/>
  <c r="FDJ59" i="7"/>
  <c r="FDK59" i="7"/>
  <c r="FDL59" i="7"/>
  <c r="FDM59" i="7"/>
  <c r="FDN59" i="7"/>
  <c r="FDO59" i="7"/>
  <c r="FDP59" i="7"/>
  <c r="FDQ59" i="7"/>
  <c r="FDR59" i="7"/>
  <c r="FDS59" i="7"/>
  <c r="FDT59" i="7"/>
  <c r="FDU59" i="7"/>
  <c r="FDV59" i="7"/>
  <c r="FDW59" i="7"/>
  <c r="FDX59" i="7"/>
  <c r="FDY59" i="7"/>
  <c r="FDZ59" i="7"/>
  <c r="FEA59" i="7"/>
  <c r="FEB59" i="7"/>
  <c r="FEC59" i="7"/>
  <c r="FED59" i="7"/>
  <c r="FEE59" i="7"/>
  <c r="FEF59" i="7"/>
  <c r="FEG59" i="7"/>
  <c r="FEH59" i="7"/>
  <c r="FEI59" i="7"/>
  <c r="FEJ59" i="7"/>
  <c r="FEK59" i="7"/>
  <c r="FEL59" i="7"/>
  <c r="FEM59" i="7"/>
  <c r="FEN59" i="7"/>
  <c r="FEO59" i="7"/>
  <c r="FEP59" i="7"/>
  <c r="FEQ59" i="7"/>
  <c r="FER59" i="7"/>
  <c r="FES59" i="7"/>
  <c r="FET59" i="7"/>
  <c r="FEU59" i="7"/>
  <c r="FEV59" i="7"/>
  <c r="FEW59" i="7"/>
  <c r="FEX59" i="7"/>
  <c r="FEY59" i="7"/>
  <c r="FEZ59" i="7"/>
  <c r="FFA59" i="7"/>
  <c r="FFB59" i="7"/>
  <c r="FFC59" i="7"/>
  <c r="FFD59" i="7"/>
  <c r="FFE59" i="7"/>
  <c r="FFF59" i="7"/>
  <c r="FFG59" i="7"/>
  <c r="FFH59" i="7"/>
  <c r="FFI59" i="7"/>
  <c r="FFJ59" i="7"/>
  <c r="FFK59" i="7"/>
  <c r="FFL59" i="7"/>
  <c r="FFM59" i="7"/>
  <c r="FFN59" i="7"/>
  <c r="FFO59" i="7"/>
  <c r="FFP59" i="7"/>
  <c r="FFQ59" i="7"/>
  <c r="FFR59" i="7"/>
  <c r="FFS59" i="7"/>
  <c r="FFT59" i="7"/>
  <c r="FFU59" i="7"/>
  <c r="FFV59" i="7"/>
  <c r="FFW59" i="7"/>
  <c r="FFX59" i="7"/>
  <c r="FFY59" i="7"/>
  <c r="FFZ59" i="7"/>
  <c r="FGA59" i="7"/>
  <c r="FGB59" i="7"/>
  <c r="FGC59" i="7"/>
  <c r="FGD59" i="7"/>
  <c r="FGE59" i="7"/>
  <c r="FGF59" i="7"/>
  <c r="FGG59" i="7"/>
  <c r="FGH59" i="7"/>
  <c r="FGI59" i="7"/>
  <c r="FGJ59" i="7"/>
  <c r="FGK59" i="7"/>
  <c r="FGL59" i="7"/>
  <c r="FGM59" i="7"/>
  <c r="FGN59" i="7"/>
  <c r="FGO59" i="7"/>
  <c r="FGP59" i="7"/>
  <c r="FGQ59" i="7"/>
  <c r="FGR59" i="7"/>
  <c r="FGS59" i="7"/>
  <c r="FGT59" i="7"/>
  <c r="FGU59" i="7"/>
  <c r="FGV59" i="7"/>
  <c r="FGW59" i="7"/>
  <c r="FGX59" i="7"/>
  <c r="FGY59" i="7"/>
  <c r="FGZ59" i="7"/>
  <c r="FHA59" i="7"/>
  <c r="FHB59" i="7"/>
  <c r="FHC59" i="7"/>
  <c r="FHD59" i="7"/>
  <c r="FHE59" i="7"/>
  <c r="FHF59" i="7"/>
  <c r="FHG59" i="7"/>
  <c r="FHH59" i="7"/>
  <c r="FHI59" i="7"/>
  <c r="FHJ59" i="7"/>
  <c r="FHK59" i="7"/>
  <c r="FHL59" i="7"/>
  <c r="FHM59" i="7"/>
  <c r="FHN59" i="7"/>
  <c r="FHO59" i="7"/>
  <c r="FHP59" i="7"/>
  <c r="FHQ59" i="7"/>
  <c r="FHR59" i="7"/>
  <c r="FHS59" i="7"/>
  <c r="FHT59" i="7"/>
  <c r="FHU59" i="7"/>
  <c r="FHV59" i="7"/>
  <c r="FHW59" i="7"/>
  <c r="FHX59" i="7"/>
  <c r="FHY59" i="7"/>
  <c r="FHZ59" i="7"/>
  <c r="FIA59" i="7"/>
  <c r="FIB59" i="7"/>
  <c r="FIC59" i="7"/>
  <c r="FID59" i="7"/>
  <c r="FIE59" i="7"/>
  <c r="FIF59" i="7"/>
  <c r="FIG59" i="7"/>
  <c r="FIH59" i="7"/>
  <c r="FII59" i="7"/>
  <c r="FIJ59" i="7"/>
  <c r="FIK59" i="7"/>
  <c r="FIL59" i="7"/>
  <c r="FIM59" i="7"/>
  <c r="FIN59" i="7"/>
  <c r="FIO59" i="7"/>
  <c r="FIP59" i="7"/>
  <c r="FIQ59" i="7"/>
  <c r="FIR59" i="7"/>
  <c r="FIS59" i="7"/>
  <c r="FIT59" i="7"/>
  <c r="FIU59" i="7"/>
  <c r="FIV59" i="7"/>
  <c r="FIW59" i="7"/>
  <c r="FIX59" i="7"/>
  <c r="FIY59" i="7"/>
  <c r="FIZ59" i="7"/>
  <c r="FJA59" i="7"/>
  <c r="FJB59" i="7"/>
  <c r="FJC59" i="7"/>
  <c r="FJD59" i="7"/>
  <c r="FJE59" i="7"/>
  <c r="FJF59" i="7"/>
  <c r="FJG59" i="7"/>
  <c r="FJH59" i="7"/>
  <c r="FJI59" i="7"/>
  <c r="FJJ59" i="7"/>
  <c r="FJK59" i="7"/>
  <c r="FJL59" i="7"/>
  <c r="FJM59" i="7"/>
  <c r="FJN59" i="7"/>
  <c r="FJO59" i="7"/>
  <c r="FJP59" i="7"/>
  <c r="FJQ59" i="7"/>
  <c r="FJR59" i="7"/>
  <c r="FJS59" i="7"/>
  <c r="FJT59" i="7"/>
  <c r="FJU59" i="7"/>
  <c r="FJV59" i="7"/>
  <c r="FJW59" i="7"/>
  <c r="FJX59" i="7"/>
  <c r="FJY59" i="7"/>
  <c r="FJZ59" i="7"/>
  <c r="FKA59" i="7"/>
  <c r="FKB59" i="7"/>
  <c r="FKC59" i="7"/>
  <c r="FKD59" i="7"/>
  <c r="FKE59" i="7"/>
  <c r="FKF59" i="7"/>
  <c r="FKG59" i="7"/>
  <c r="FKH59" i="7"/>
  <c r="FKI59" i="7"/>
  <c r="FKJ59" i="7"/>
  <c r="FKK59" i="7"/>
  <c r="FKL59" i="7"/>
  <c r="FKM59" i="7"/>
  <c r="FKN59" i="7"/>
  <c r="FKO59" i="7"/>
  <c r="FKP59" i="7"/>
  <c r="FKQ59" i="7"/>
  <c r="FKR59" i="7"/>
  <c r="FKS59" i="7"/>
  <c r="FKT59" i="7"/>
  <c r="FKU59" i="7"/>
  <c r="FKV59" i="7"/>
  <c r="FKW59" i="7"/>
  <c r="FKX59" i="7"/>
  <c r="FKY59" i="7"/>
  <c r="FKZ59" i="7"/>
  <c r="FLA59" i="7"/>
  <c r="FLB59" i="7"/>
  <c r="FLC59" i="7"/>
  <c r="FLD59" i="7"/>
  <c r="FLE59" i="7"/>
  <c r="FLF59" i="7"/>
  <c r="FLG59" i="7"/>
  <c r="FLH59" i="7"/>
  <c r="FLI59" i="7"/>
  <c r="FLJ59" i="7"/>
  <c r="FLK59" i="7"/>
  <c r="FLL59" i="7"/>
  <c r="FLM59" i="7"/>
  <c r="FLN59" i="7"/>
  <c r="FLO59" i="7"/>
  <c r="FLP59" i="7"/>
  <c r="FLQ59" i="7"/>
  <c r="FLR59" i="7"/>
  <c r="FLS59" i="7"/>
  <c r="FLT59" i="7"/>
  <c r="FLU59" i="7"/>
  <c r="FLV59" i="7"/>
  <c r="FLW59" i="7"/>
  <c r="FLX59" i="7"/>
  <c r="FLY59" i="7"/>
  <c r="FLZ59" i="7"/>
  <c r="FMA59" i="7"/>
  <c r="FMB59" i="7"/>
  <c r="FMC59" i="7"/>
  <c r="FMD59" i="7"/>
  <c r="FME59" i="7"/>
  <c r="FMF59" i="7"/>
  <c r="FMG59" i="7"/>
  <c r="FMH59" i="7"/>
  <c r="FMI59" i="7"/>
  <c r="FMJ59" i="7"/>
  <c r="FMK59" i="7"/>
  <c r="FML59" i="7"/>
  <c r="FMM59" i="7"/>
  <c r="FMN59" i="7"/>
  <c r="FMO59" i="7"/>
  <c r="FMP59" i="7"/>
  <c r="FMQ59" i="7"/>
  <c r="FMR59" i="7"/>
  <c r="FMS59" i="7"/>
  <c r="FMT59" i="7"/>
  <c r="FMU59" i="7"/>
  <c r="FMV59" i="7"/>
  <c r="FMW59" i="7"/>
  <c r="FMX59" i="7"/>
  <c r="FMY59" i="7"/>
  <c r="FMZ59" i="7"/>
  <c r="FNA59" i="7"/>
  <c r="FNB59" i="7"/>
  <c r="FNC59" i="7"/>
  <c r="FND59" i="7"/>
  <c r="FNE59" i="7"/>
  <c r="FNF59" i="7"/>
  <c r="FNG59" i="7"/>
  <c r="FNH59" i="7"/>
  <c r="FNI59" i="7"/>
  <c r="FNJ59" i="7"/>
  <c r="FNK59" i="7"/>
  <c r="FNL59" i="7"/>
  <c r="FNM59" i="7"/>
  <c r="FNN59" i="7"/>
  <c r="FNO59" i="7"/>
  <c r="FNP59" i="7"/>
  <c r="FNQ59" i="7"/>
  <c r="FNR59" i="7"/>
  <c r="FNS59" i="7"/>
  <c r="FNT59" i="7"/>
  <c r="FNU59" i="7"/>
  <c r="FNV59" i="7"/>
  <c r="FNW59" i="7"/>
  <c r="FNX59" i="7"/>
  <c r="FNY59" i="7"/>
  <c r="FNZ59" i="7"/>
  <c r="FOA59" i="7"/>
  <c r="FOB59" i="7"/>
  <c r="FOC59" i="7"/>
  <c r="FOD59" i="7"/>
  <c r="FOE59" i="7"/>
  <c r="FOF59" i="7"/>
  <c r="FOG59" i="7"/>
  <c r="FOH59" i="7"/>
  <c r="FOI59" i="7"/>
  <c r="FOJ59" i="7"/>
  <c r="FOK59" i="7"/>
  <c r="FOL59" i="7"/>
  <c r="FOM59" i="7"/>
  <c r="FON59" i="7"/>
  <c r="FOO59" i="7"/>
  <c r="FOP59" i="7"/>
  <c r="FOQ59" i="7"/>
  <c r="FOR59" i="7"/>
  <c r="FOS59" i="7"/>
  <c r="FOT59" i="7"/>
  <c r="FOU59" i="7"/>
  <c r="FOV59" i="7"/>
  <c r="FOW59" i="7"/>
  <c r="FOX59" i="7"/>
  <c r="FOY59" i="7"/>
  <c r="FOZ59" i="7"/>
  <c r="FPA59" i="7"/>
  <c r="FPB59" i="7"/>
  <c r="FPC59" i="7"/>
  <c r="FPD59" i="7"/>
  <c r="FPE59" i="7"/>
  <c r="FPF59" i="7"/>
  <c r="FPG59" i="7"/>
  <c r="FPH59" i="7"/>
  <c r="FPI59" i="7"/>
  <c r="FPJ59" i="7"/>
  <c r="FPK59" i="7"/>
  <c r="FPL59" i="7"/>
  <c r="FPM59" i="7"/>
  <c r="FPN59" i="7"/>
  <c r="FPO59" i="7"/>
  <c r="FPP59" i="7"/>
  <c r="FPQ59" i="7"/>
  <c r="FPR59" i="7"/>
  <c r="FPS59" i="7"/>
  <c r="FPT59" i="7"/>
  <c r="FPU59" i="7"/>
  <c r="FPV59" i="7"/>
  <c r="FPW59" i="7"/>
  <c r="FPX59" i="7"/>
  <c r="FPY59" i="7"/>
  <c r="FPZ59" i="7"/>
  <c r="FQA59" i="7"/>
  <c r="FQB59" i="7"/>
  <c r="FQC59" i="7"/>
  <c r="FQD59" i="7"/>
  <c r="FQE59" i="7"/>
  <c r="FQF59" i="7"/>
  <c r="FQG59" i="7"/>
  <c r="FQH59" i="7"/>
  <c r="FQI59" i="7"/>
  <c r="FQJ59" i="7"/>
  <c r="FQK59" i="7"/>
  <c r="FQL59" i="7"/>
  <c r="FQM59" i="7"/>
  <c r="FQN59" i="7"/>
  <c r="FQO59" i="7"/>
  <c r="FQP59" i="7"/>
  <c r="FQQ59" i="7"/>
  <c r="FQR59" i="7"/>
  <c r="FQS59" i="7"/>
  <c r="FQT59" i="7"/>
  <c r="FQU59" i="7"/>
  <c r="FQV59" i="7"/>
  <c r="FQW59" i="7"/>
  <c r="FQX59" i="7"/>
  <c r="FQY59" i="7"/>
  <c r="FQZ59" i="7"/>
  <c r="FRA59" i="7"/>
  <c r="FRB59" i="7"/>
  <c r="FRC59" i="7"/>
  <c r="FRD59" i="7"/>
  <c r="FRE59" i="7"/>
  <c r="FRF59" i="7"/>
  <c r="FRG59" i="7"/>
  <c r="FRH59" i="7"/>
  <c r="FRI59" i="7"/>
  <c r="FRJ59" i="7"/>
  <c r="FRK59" i="7"/>
  <c r="FRL59" i="7"/>
  <c r="FRM59" i="7"/>
  <c r="FRN59" i="7"/>
  <c r="FRO59" i="7"/>
  <c r="FRP59" i="7"/>
  <c r="FRQ59" i="7"/>
  <c r="FRR59" i="7"/>
  <c r="FRS59" i="7"/>
  <c r="FRT59" i="7"/>
  <c r="FRU59" i="7"/>
  <c r="FRV59" i="7"/>
  <c r="FRW59" i="7"/>
  <c r="FRX59" i="7"/>
  <c r="FRY59" i="7"/>
  <c r="FRZ59" i="7"/>
  <c r="FSA59" i="7"/>
  <c r="FSB59" i="7"/>
  <c r="FSC59" i="7"/>
  <c r="FSD59" i="7"/>
  <c r="FSE59" i="7"/>
  <c r="FSF59" i="7"/>
  <c r="FSG59" i="7"/>
  <c r="FSH59" i="7"/>
  <c r="FSI59" i="7"/>
  <c r="FSJ59" i="7"/>
  <c r="FSK59" i="7"/>
  <c r="FSL59" i="7"/>
  <c r="FSM59" i="7"/>
  <c r="FSN59" i="7"/>
  <c r="FSO59" i="7"/>
  <c r="FSP59" i="7"/>
  <c r="FSQ59" i="7"/>
  <c r="FSR59" i="7"/>
  <c r="FSS59" i="7"/>
  <c r="FST59" i="7"/>
  <c r="FSU59" i="7"/>
  <c r="FSV59" i="7"/>
  <c r="FSW59" i="7"/>
  <c r="FSX59" i="7"/>
  <c r="FSY59" i="7"/>
  <c r="FSZ59" i="7"/>
  <c r="FTA59" i="7"/>
  <c r="FTB59" i="7"/>
  <c r="FTC59" i="7"/>
  <c r="FTD59" i="7"/>
  <c r="FTE59" i="7"/>
  <c r="FTF59" i="7"/>
  <c r="FTG59" i="7"/>
  <c r="FTH59" i="7"/>
  <c r="FTI59" i="7"/>
  <c r="FTJ59" i="7"/>
  <c r="FTK59" i="7"/>
  <c r="FTL59" i="7"/>
  <c r="FTM59" i="7"/>
  <c r="FTN59" i="7"/>
  <c r="FTO59" i="7"/>
  <c r="FTP59" i="7"/>
  <c r="FTQ59" i="7"/>
  <c r="FTR59" i="7"/>
  <c r="FTS59" i="7"/>
  <c r="FTT59" i="7"/>
  <c r="FTU59" i="7"/>
  <c r="FTV59" i="7"/>
  <c r="FTW59" i="7"/>
  <c r="FTX59" i="7"/>
  <c r="FTY59" i="7"/>
  <c r="FTZ59" i="7"/>
  <c r="FUA59" i="7"/>
  <c r="FUB59" i="7"/>
  <c r="FUC59" i="7"/>
  <c r="FUD59" i="7"/>
  <c r="FUE59" i="7"/>
  <c r="FUF59" i="7"/>
  <c r="FUG59" i="7"/>
  <c r="FUH59" i="7"/>
  <c r="FUI59" i="7"/>
  <c r="FUJ59" i="7"/>
  <c r="FUK59" i="7"/>
  <c r="FUL59" i="7"/>
  <c r="FUM59" i="7"/>
  <c r="FUN59" i="7"/>
  <c r="FUO59" i="7"/>
  <c r="FUP59" i="7"/>
  <c r="FUQ59" i="7"/>
  <c r="FUR59" i="7"/>
  <c r="FUS59" i="7"/>
  <c r="FUT59" i="7"/>
  <c r="FUU59" i="7"/>
  <c r="FUV59" i="7"/>
  <c r="FUW59" i="7"/>
  <c r="FUX59" i="7"/>
  <c r="FUY59" i="7"/>
  <c r="FUZ59" i="7"/>
  <c r="FVA59" i="7"/>
  <c r="FVB59" i="7"/>
  <c r="FVC59" i="7"/>
  <c r="FVD59" i="7"/>
  <c r="FVE59" i="7"/>
  <c r="FVF59" i="7"/>
  <c r="FVG59" i="7"/>
  <c r="FVH59" i="7"/>
  <c r="FVI59" i="7"/>
  <c r="FVJ59" i="7"/>
  <c r="FVK59" i="7"/>
  <c r="FVL59" i="7"/>
  <c r="FVM59" i="7"/>
  <c r="FVN59" i="7"/>
  <c r="FVO59" i="7"/>
  <c r="FVP59" i="7"/>
  <c r="FVQ59" i="7"/>
  <c r="FVR59" i="7"/>
  <c r="FVS59" i="7"/>
  <c r="FVT59" i="7"/>
  <c r="FVU59" i="7"/>
  <c r="FVV59" i="7"/>
  <c r="FVW59" i="7"/>
  <c r="FVX59" i="7"/>
  <c r="FVY59" i="7"/>
  <c r="FVZ59" i="7"/>
  <c r="FWA59" i="7"/>
  <c r="FWB59" i="7"/>
  <c r="FWC59" i="7"/>
  <c r="FWD59" i="7"/>
  <c r="FWE59" i="7"/>
  <c r="FWF59" i="7"/>
  <c r="FWG59" i="7"/>
  <c r="FWH59" i="7"/>
  <c r="FWI59" i="7"/>
  <c r="FWJ59" i="7"/>
  <c r="FWK59" i="7"/>
  <c r="FWL59" i="7"/>
  <c r="FWM59" i="7"/>
  <c r="FWN59" i="7"/>
  <c r="FWO59" i="7"/>
  <c r="FWP59" i="7"/>
  <c r="FWQ59" i="7"/>
  <c r="FWR59" i="7"/>
  <c r="FWS59" i="7"/>
  <c r="FWT59" i="7"/>
  <c r="FWU59" i="7"/>
  <c r="FWV59" i="7"/>
  <c r="FWW59" i="7"/>
  <c r="FWX59" i="7"/>
  <c r="FWY59" i="7"/>
  <c r="FWZ59" i="7"/>
  <c r="FXA59" i="7"/>
  <c r="FXB59" i="7"/>
  <c r="FXC59" i="7"/>
  <c r="FXD59" i="7"/>
  <c r="FXE59" i="7"/>
  <c r="FXF59" i="7"/>
  <c r="FXG59" i="7"/>
  <c r="FXH59" i="7"/>
  <c r="FXI59" i="7"/>
  <c r="FXJ59" i="7"/>
  <c r="FXK59" i="7"/>
  <c r="FXL59" i="7"/>
  <c r="FXM59" i="7"/>
  <c r="FXN59" i="7"/>
  <c r="FXO59" i="7"/>
  <c r="FXP59" i="7"/>
  <c r="FXQ59" i="7"/>
  <c r="FXR59" i="7"/>
  <c r="FXS59" i="7"/>
  <c r="FXT59" i="7"/>
  <c r="FXU59" i="7"/>
  <c r="FXV59" i="7"/>
  <c r="FXW59" i="7"/>
  <c r="FXX59" i="7"/>
  <c r="FXY59" i="7"/>
  <c r="FXZ59" i="7"/>
  <c r="FYA59" i="7"/>
  <c r="FYB59" i="7"/>
  <c r="FYC59" i="7"/>
  <c r="FYD59" i="7"/>
  <c r="FYE59" i="7"/>
  <c r="FYF59" i="7"/>
  <c r="FYG59" i="7"/>
  <c r="FYH59" i="7"/>
  <c r="FYI59" i="7"/>
  <c r="FYJ59" i="7"/>
  <c r="FYK59" i="7"/>
  <c r="FYL59" i="7"/>
  <c r="FYM59" i="7"/>
  <c r="FYN59" i="7"/>
  <c r="FYO59" i="7"/>
  <c r="FYP59" i="7"/>
  <c r="FYQ59" i="7"/>
  <c r="FYR59" i="7"/>
  <c r="FYS59" i="7"/>
  <c r="FYT59" i="7"/>
  <c r="FYU59" i="7"/>
  <c r="FYV59" i="7"/>
  <c r="FYW59" i="7"/>
  <c r="FYX59" i="7"/>
  <c r="FYY59" i="7"/>
  <c r="FYZ59" i="7"/>
  <c r="FZA59" i="7"/>
  <c r="FZB59" i="7"/>
  <c r="FZC59" i="7"/>
  <c r="FZD59" i="7"/>
  <c r="FZE59" i="7"/>
  <c r="FZF59" i="7"/>
  <c r="FZG59" i="7"/>
  <c r="FZH59" i="7"/>
  <c r="FZI59" i="7"/>
  <c r="FZJ59" i="7"/>
  <c r="FZK59" i="7"/>
  <c r="FZL59" i="7"/>
  <c r="FZM59" i="7"/>
  <c r="FZN59" i="7"/>
  <c r="FZO59" i="7"/>
  <c r="FZP59" i="7"/>
  <c r="FZQ59" i="7"/>
  <c r="FZR59" i="7"/>
  <c r="FZS59" i="7"/>
  <c r="FZT59" i="7"/>
  <c r="FZU59" i="7"/>
  <c r="FZV59" i="7"/>
  <c r="FZW59" i="7"/>
  <c r="FZX59" i="7"/>
  <c r="FZY59" i="7"/>
  <c r="FZZ59" i="7"/>
  <c r="GAA59" i="7"/>
  <c r="GAB59" i="7"/>
  <c r="GAC59" i="7"/>
  <c r="GAD59" i="7"/>
  <c r="GAE59" i="7"/>
  <c r="GAF59" i="7"/>
  <c r="GAG59" i="7"/>
  <c r="GAH59" i="7"/>
  <c r="GAI59" i="7"/>
  <c r="GAJ59" i="7"/>
  <c r="GAK59" i="7"/>
  <c r="GAL59" i="7"/>
  <c r="GAM59" i="7"/>
  <c r="GAN59" i="7"/>
  <c r="GAO59" i="7"/>
  <c r="GAP59" i="7"/>
  <c r="GAQ59" i="7"/>
  <c r="GAR59" i="7"/>
  <c r="GAS59" i="7"/>
  <c r="GAT59" i="7"/>
  <c r="GAU59" i="7"/>
  <c r="GAV59" i="7"/>
  <c r="GAW59" i="7"/>
  <c r="GAX59" i="7"/>
  <c r="GAY59" i="7"/>
  <c r="GAZ59" i="7"/>
  <c r="GBA59" i="7"/>
  <c r="GBB59" i="7"/>
  <c r="GBC59" i="7"/>
  <c r="GBD59" i="7"/>
  <c r="GBE59" i="7"/>
  <c r="GBF59" i="7"/>
  <c r="GBG59" i="7"/>
  <c r="GBH59" i="7"/>
  <c r="GBI59" i="7"/>
  <c r="GBJ59" i="7"/>
  <c r="GBK59" i="7"/>
  <c r="GBL59" i="7"/>
  <c r="GBM59" i="7"/>
  <c r="GBN59" i="7"/>
  <c r="GBO59" i="7"/>
  <c r="GBP59" i="7"/>
  <c r="GBQ59" i="7"/>
  <c r="GBR59" i="7"/>
  <c r="GBS59" i="7"/>
  <c r="GBT59" i="7"/>
  <c r="GBU59" i="7"/>
  <c r="GBV59" i="7"/>
  <c r="GBW59" i="7"/>
  <c r="GBX59" i="7"/>
  <c r="GBY59" i="7"/>
  <c r="GBZ59" i="7"/>
  <c r="GCA59" i="7"/>
  <c r="GCB59" i="7"/>
  <c r="GCC59" i="7"/>
  <c r="GCD59" i="7"/>
  <c r="GCE59" i="7"/>
  <c r="GCF59" i="7"/>
  <c r="GCG59" i="7"/>
  <c r="GCH59" i="7"/>
  <c r="GCI59" i="7"/>
  <c r="GCJ59" i="7"/>
  <c r="GCK59" i="7"/>
  <c r="GCL59" i="7"/>
  <c r="GCM59" i="7"/>
  <c r="GCN59" i="7"/>
  <c r="GCO59" i="7"/>
  <c r="GCP59" i="7"/>
  <c r="GCQ59" i="7"/>
  <c r="GCR59" i="7"/>
  <c r="GCS59" i="7"/>
  <c r="GCT59" i="7"/>
  <c r="GCU59" i="7"/>
  <c r="GCV59" i="7"/>
  <c r="GCW59" i="7"/>
  <c r="GCX59" i="7"/>
  <c r="GCY59" i="7"/>
  <c r="GCZ59" i="7"/>
  <c r="GDA59" i="7"/>
  <c r="GDB59" i="7"/>
  <c r="GDC59" i="7"/>
  <c r="GDD59" i="7"/>
  <c r="GDE59" i="7"/>
  <c r="GDF59" i="7"/>
  <c r="GDG59" i="7"/>
  <c r="GDH59" i="7"/>
  <c r="GDI59" i="7"/>
  <c r="GDJ59" i="7"/>
  <c r="GDK59" i="7"/>
  <c r="GDL59" i="7"/>
  <c r="GDM59" i="7"/>
  <c r="GDN59" i="7"/>
  <c r="GDO59" i="7"/>
  <c r="GDP59" i="7"/>
  <c r="GDQ59" i="7"/>
  <c r="GDR59" i="7"/>
  <c r="GDS59" i="7"/>
  <c r="GDT59" i="7"/>
  <c r="GDU59" i="7"/>
  <c r="GDV59" i="7"/>
  <c r="GDW59" i="7"/>
  <c r="GDX59" i="7"/>
  <c r="GDY59" i="7"/>
  <c r="GDZ59" i="7"/>
  <c r="GEA59" i="7"/>
  <c r="GEB59" i="7"/>
  <c r="GEC59" i="7"/>
  <c r="GED59" i="7"/>
  <c r="GEE59" i="7"/>
  <c r="GEF59" i="7"/>
  <c r="GEG59" i="7"/>
  <c r="GEH59" i="7"/>
  <c r="GEI59" i="7"/>
  <c r="GEJ59" i="7"/>
  <c r="GEK59" i="7"/>
  <c r="GEL59" i="7"/>
  <c r="GEM59" i="7"/>
  <c r="GEN59" i="7"/>
  <c r="GEO59" i="7"/>
  <c r="GEP59" i="7"/>
  <c r="GEQ59" i="7"/>
  <c r="GER59" i="7"/>
  <c r="GES59" i="7"/>
  <c r="GET59" i="7"/>
  <c r="GEU59" i="7"/>
  <c r="GEV59" i="7"/>
  <c r="GEW59" i="7"/>
  <c r="GEX59" i="7"/>
  <c r="GEY59" i="7"/>
  <c r="GEZ59" i="7"/>
  <c r="GFA59" i="7"/>
  <c r="GFB59" i="7"/>
  <c r="GFC59" i="7"/>
  <c r="GFD59" i="7"/>
  <c r="GFE59" i="7"/>
  <c r="GFF59" i="7"/>
  <c r="GFG59" i="7"/>
  <c r="GFH59" i="7"/>
  <c r="GFI59" i="7"/>
  <c r="GFJ59" i="7"/>
  <c r="GFK59" i="7"/>
  <c r="GFL59" i="7"/>
  <c r="GFM59" i="7"/>
  <c r="GFN59" i="7"/>
  <c r="GFO59" i="7"/>
  <c r="GFP59" i="7"/>
  <c r="GFQ59" i="7"/>
  <c r="GFR59" i="7"/>
  <c r="GFS59" i="7"/>
  <c r="GFT59" i="7"/>
  <c r="GFU59" i="7"/>
  <c r="GFV59" i="7"/>
  <c r="GFW59" i="7"/>
  <c r="GFX59" i="7"/>
  <c r="GFY59" i="7"/>
  <c r="GFZ59" i="7"/>
  <c r="GGA59" i="7"/>
  <c r="GGB59" i="7"/>
  <c r="GGC59" i="7"/>
  <c r="GGD59" i="7"/>
  <c r="GGE59" i="7"/>
  <c r="GGF59" i="7"/>
  <c r="GGG59" i="7"/>
  <c r="GGH59" i="7"/>
  <c r="GGI59" i="7"/>
  <c r="GGJ59" i="7"/>
  <c r="GGK59" i="7"/>
  <c r="GGL59" i="7"/>
  <c r="GGM59" i="7"/>
  <c r="GGN59" i="7"/>
  <c r="GGO59" i="7"/>
  <c r="GGP59" i="7"/>
  <c r="GGQ59" i="7"/>
  <c r="GGR59" i="7"/>
  <c r="GGS59" i="7"/>
  <c r="GGT59" i="7"/>
  <c r="GGU59" i="7"/>
  <c r="GGV59" i="7"/>
  <c r="GGW59" i="7"/>
  <c r="GGX59" i="7"/>
  <c r="GGY59" i="7"/>
  <c r="GGZ59" i="7"/>
  <c r="GHA59" i="7"/>
  <c r="GHB59" i="7"/>
  <c r="GHC59" i="7"/>
  <c r="GHD59" i="7"/>
  <c r="GHE59" i="7"/>
  <c r="GHF59" i="7"/>
  <c r="GHG59" i="7"/>
  <c r="GHH59" i="7"/>
  <c r="GHI59" i="7"/>
  <c r="GHJ59" i="7"/>
  <c r="GHK59" i="7"/>
  <c r="GHL59" i="7"/>
  <c r="GHM59" i="7"/>
  <c r="GHN59" i="7"/>
  <c r="GHO59" i="7"/>
  <c r="GHP59" i="7"/>
  <c r="GHQ59" i="7"/>
  <c r="GHR59" i="7"/>
  <c r="GHS59" i="7"/>
  <c r="GHT59" i="7"/>
  <c r="GHU59" i="7"/>
  <c r="GHV59" i="7"/>
  <c r="GHW59" i="7"/>
  <c r="GHX59" i="7"/>
  <c r="GHY59" i="7"/>
  <c r="GHZ59" i="7"/>
  <c r="GIA59" i="7"/>
  <c r="GIB59" i="7"/>
  <c r="GIC59" i="7"/>
  <c r="GID59" i="7"/>
  <c r="GIE59" i="7"/>
  <c r="GIF59" i="7"/>
  <c r="GIG59" i="7"/>
  <c r="GIH59" i="7"/>
  <c r="GII59" i="7"/>
  <c r="GIJ59" i="7"/>
  <c r="GIK59" i="7"/>
  <c r="GIL59" i="7"/>
  <c r="GIM59" i="7"/>
  <c r="GIN59" i="7"/>
  <c r="GIO59" i="7"/>
  <c r="GIP59" i="7"/>
  <c r="GIQ59" i="7"/>
  <c r="GIR59" i="7"/>
  <c r="GIS59" i="7"/>
  <c r="GIT59" i="7"/>
  <c r="GIU59" i="7"/>
  <c r="GIV59" i="7"/>
  <c r="GIW59" i="7"/>
  <c r="GIX59" i="7"/>
  <c r="GIY59" i="7"/>
  <c r="GIZ59" i="7"/>
  <c r="GJA59" i="7"/>
  <c r="GJB59" i="7"/>
  <c r="GJC59" i="7"/>
  <c r="GJD59" i="7"/>
  <c r="GJE59" i="7"/>
  <c r="GJF59" i="7"/>
  <c r="GJG59" i="7"/>
  <c r="GJH59" i="7"/>
  <c r="GJI59" i="7"/>
  <c r="GJJ59" i="7"/>
  <c r="GJK59" i="7"/>
  <c r="GJL59" i="7"/>
  <c r="GJM59" i="7"/>
  <c r="GJN59" i="7"/>
  <c r="GJO59" i="7"/>
  <c r="GJP59" i="7"/>
  <c r="GJQ59" i="7"/>
  <c r="GJR59" i="7"/>
  <c r="GJS59" i="7"/>
  <c r="GJT59" i="7"/>
  <c r="GJU59" i="7"/>
  <c r="GJV59" i="7"/>
  <c r="GJW59" i="7"/>
  <c r="GJX59" i="7"/>
  <c r="GJY59" i="7"/>
  <c r="GJZ59" i="7"/>
  <c r="GKA59" i="7"/>
  <c r="GKB59" i="7"/>
  <c r="GKC59" i="7"/>
  <c r="GKD59" i="7"/>
  <c r="GKE59" i="7"/>
  <c r="GKF59" i="7"/>
  <c r="GKG59" i="7"/>
  <c r="GKH59" i="7"/>
  <c r="GKI59" i="7"/>
  <c r="GKJ59" i="7"/>
  <c r="GKK59" i="7"/>
  <c r="GKL59" i="7"/>
  <c r="GKM59" i="7"/>
  <c r="GKN59" i="7"/>
  <c r="GKO59" i="7"/>
  <c r="GKP59" i="7"/>
  <c r="GKQ59" i="7"/>
  <c r="GKR59" i="7"/>
  <c r="GKS59" i="7"/>
  <c r="GKT59" i="7"/>
  <c r="GKU59" i="7"/>
  <c r="GKV59" i="7"/>
  <c r="GKW59" i="7"/>
  <c r="GKX59" i="7"/>
  <c r="GKY59" i="7"/>
  <c r="GKZ59" i="7"/>
  <c r="GLA59" i="7"/>
  <c r="GLB59" i="7"/>
  <c r="GLC59" i="7"/>
  <c r="GLD59" i="7"/>
  <c r="GLE59" i="7"/>
  <c r="GLF59" i="7"/>
  <c r="GLG59" i="7"/>
  <c r="GLH59" i="7"/>
  <c r="GLI59" i="7"/>
  <c r="GLJ59" i="7"/>
  <c r="GLK59" i="7"/>
  <c r="GLL59" i="7"/>
  <c r="GLM59" i="7"/>
  <c r="GLN59" i="7"/>
  <c r="GLO59" i="7"/>
  <c r="GLP59" i="7"/>
  <c r="GLQ59" i="7"/>
  <c r="GLR59" i="7"/>
  <c r="GLS59" i="7"/>
  <c r="GLT59" i="7"/>
  <c r="GLU59" i="7"/>
  <c r="GLV59" i="7"/>
  <c r="GLW59" i="7"/>
  <c r="GLX59" i="7"/>
  <c r="GLY59" i="7"/>
  <c r="GLZ59" i="7"/>
  <c r="GMA59" i="7"/>
  <c r="GMB59" i="7"/>
  <c r="GMC59" i="7"/>
  <c r="GMD59" i="7"/>
  <c r="GME59" i="7"/>
  <c r="GMF59" i="7"/>
  <c r="GMG59" i="7"/>
  <c r="GMH59" i="7"/>
  <c r="GMI59" i="7"/>
  <c r="GMJ59" i="7"/>
  <c r="GMK59" i="7"/>
  <c r="GML59" i="7"/>
  <c r="GMM59" i="7"/>
  <c r="GMN59" i="7"/>
  <c r="GMO59" i="7"/>
  <c r="GMP59" i="7"/>
  <c r="GMQ59" i="7"/>
  <c r="GMR59" i="7"/>
  <c r="GMS59" i="7"/>
  <c r="GMT59" i="7"/>
  <c r="GMU59" i="7"/>
  <c r="GMV59" i="7"/>
  <c r="GMW59" i="7"/>
  <c r="GMX59" i="7"/>
  <c r="GMY59" i="7"/>
  <c r="GMZ59" i="7"/>
  <c r="GNA59" i="7"/>
  <c r="GNB59" i="7"/>
  <c r="GNC59" i="7"/>
  <c r="GND59" i="7"/>
  <c r="GNE59" i="7"/>
  <c r="GNF59" i="7"/>
  <c r="GNG59" i="7"/>
  <c r="GNH59" i="7"/>
  <c r="GNI59" i="7"/>
  <c r="GNJ59" i="7"/>
  <c r="GNK59" i="7"/>
  <c r="GNL59" i="7"/>
  <c r="GNM59" i="7"/>
  <c r="GNN59" i="7"/>
  <c r="GNO59" i="7"/>
  <c r="GNP59" i="7"/>
  <c r="GNQ59" i="7"/>
  <c r="GNR59" i="7"/>
  <c r="GNS59" i="7"/>
  <c r="GNT59" i="7"/>
  <c r="GNU59" i="7"/>
  <c r="GNV59" i="7"/>
  <c r="GNW59" i="7"/>
  <c r="GNX59" i="7"/>
  <c r="GNY59" i="7"/>
  <c r="GNZ59" i="7"/>
  <c r="GOA59" i="7"/>
  <c r="GOB59" i="7"/>
  <c r="GOC59" i="7"/>
  <c r="GOD59" i="7"/>
  <c r="GOE59" i="7"/>
  <c r="GOF59" i="7"/>
  <c r="GOG59" i="7"/>
  <c r="GOH59" i="7"/>
  <c r="GOI59" i="7"/>
  <c r="GOJ59" i="7"/>
  <c r="GOK59" i="7"/>
  <c r="GOL59" i="7"/>
  <c r="GOM59" i="7"/>
  <c r="GON59" i="7"/>
  <c r="GOO59" i="7"/>
  <c r="GOP59" i="7"/>
  <c r="GOQ59" i="7"/>
  <c r="GOR59" i="7"/>
  <c r="GOS59" i="7"/>
  <c r="GOT59" i="7"/>
  <c r="GOU59" i="7"/>
  <c r="GOV59" i="7"/>
  <c r="GOW59" i="7"/>
  <c r="GOX59" i="7"/>
  <c r="GOY59" i="7"/>
  <c r="GOZ59" i="7"/>
  <c r="GPA59" i="7"/>
  <c r="GPB59" i="7"/>
  <c r="GPC59" i="7"/>
  <c r="GPD59" i="7"/>
  <c r="GPE59" i="7"/>
  <c r="GPF59" i="7"/>
  <c r="GPG59" i="7"/>
  <c r="GPH59" i="7"/>
  <c r="GPI59" i="7"/>
  <c r="GPJ59" i="7"/>
  <c r="GPK59" i="7"/>
  <c r="GPL59" i="7"/>
  <c r="GPM59" i="7"/>
  <c r="GPN59" i="7"/>
  <c r="GPO59" i="7"/>
  <c r="GPP59" i="7"/>
  <c r="GPQ59" i="7"/>
  <c r="GPR59" i="7"/>
  <c r="GPS59" i="7"/>
  <c r="GPT59" i="7"/>
  <c r="GPU59" i="7"/>
  <c r="GPV59" i="7"/>
  <c r="GPW59" i="7"/>
  <c r="GPX59" i="7"/>
  <c r="GPY59" i="7"/>
  <c r="GPZ59" i="7"/>
  <c r="GQA59" i="7"/>
  <c r="GQB59" i="7"/>
  <c r="GQC59" i="7"/>
  <c r="GQD59" i="7"/>
  <c r="GQE59" i="7"/>
  <c r="GQF59" i="7"/>
  <c r="GQG59" i="7"/>
  <c r="GQH59" i="7"/>
  <c r="GQI59" i="7"/>
  <c r="GQJ59" i="7"/>
  <c r="GQK59" i="7"/>
  <c r="GQL59" i="7"/>
  <c r="GQM59" i="7"/>
  <c r="GQN59" i="7"/>
  <c r="GQO59" i="7"/>
  <c r="GQP59" i="7"/>
  <c r="GQQ59" i="7"/>
  <c r="GQR59" i="7"/>
  <c r="GQS59" i="7"/>
  <c r="GQT59" i="7"/>
  <c r="GQU59" i="7"/>
  <c r="GQV59" i="7"/>
  <c r="GQW59" i="7"/>
  <c r="GQX59" i="7"/>
  <c r="GQY59" i="7"/>
  <c r="GQZ59" i="7"/>
  <c r="GRA59" i="7"/>
  <c r="GRB59" i="7"/>
  <c r="GRC59" i="7"/>
  <c r="GRD59" i="7"/>
  <c r="GRE59" i="7"/>
  <c r="GRF59" i="7"/>
  <c r="GRG59" i="7"/>
  <c r="GRH59" i="7"/>
  <c r="GRI59" i="7"/>
  <c r="GRJ59" i="7"/>
  <c r="GRK59" i="7"/>
  <c r="GRL59" i="7"/>
  <c r="GRM59" i="7"/>
  <c r="GRN59" i="7"/>
  <c r="GRO59" i="7"/>
  <c r="GRP59" i="7"/>
  <c r="GRQ59" i="7"/>
  <c r="GRR59" i="7"/>
  <c r="GRS59" i="7"/>
  <c r="GRT59" i="7"/>
  <c r="GRU59" i="7"/>
  <c r="GRV59" i="7"/>
  <c r="GRW59" i="7"/>
  <c r="GRX59" i="7"/>
  <c r="GRY59" i="7"/>
  <c r="GRZ59" i="7"/>
  <c r="GSA59" i="7"/>
  <c r="GSB59" i="7"/>
  <c r="GSC59" i="7"/>
  <c r="GSD59" i="7"/>
  <c r="GSE59" i="7"/>
  <c r="GSF59" i="7"/>
  <c r="GSG59" i="7"/>
  <c r="GSH59" i="7"/>
  <c r="GSI59" i="7"/>
  <c r="GSJ59" i="7"/>
  <c r="GSK59" i="7"/>
  <c r="GSL59" i="7"/>
  <c r="GSM59" i="7"/>
  <c r="GSN59" i="7"/>
  <c r="GSO59" i="7"/>
  <c r="GSP59" i="7"/>
  <c r="GSQ59" i="7"/>
  <c r="GSR59" i="7"/>
  <c r="GSS59" i="7"/>
  <c r="GST59" i="7"/>
  <c r="GSU59" i="7"/>
  <c r="GSV59" i="7"/>
  <c r="GSW59" i="7"/>
  <c r="GSX59" i="7"/>
  <c r="GSY59" i="7"/>
  <c r="GSZ59" i="7"/>
  <c r="GTA59" i="7"/>
  <c r="GTB59" i="7"/>
  <c r="GTC59" i="7"/>
  <c r="GTD59" i="7"/>
  <c r="GTE59" i="7"/>
  <c r="GTF59" i="7"/>
  <c r="GTG59" i="7"/>
  <c r="GTH59" i="7"/>
  <c r="GTI59" i="7"/>
  <c r="GTJ59" i="7"/>
  <c r="GTK59" i="7"/>
  <c r="GTL59" i="7"/>
  <c r="GTM59" i="7"/>
  <c r="GTN59" i="7"/>
  <c r="GTO59" i="7"/>
  <c r="GTP59" i="7"/>
  <c r="GTQ59" i="7"/>
  <c r="GTR59" i="7"/>
  <c r="GTS59" i="7"/>
  <c r="GTT59" i="7"/>
  <c r="GTU59" i="7"/>
  <c r="GTV59" i="7"/>
  <c r="GTW59" i="7"/>
  <c r="GTX59" i="7"/>
  <c r="GTY59" i="7"/>
  <c r="GTZ59" i="7"/>
  <c r="GUA59" i="7"/>
  <c r="GUB59" i="7"/>
  <c r="GUC59" i="7"/>
  <c r="GUD59" i="7"/>
  <c r="GUE59" i="7"/>
  <c r="GUF59" i="7"/>
  <c r="GUG59" i="7"/>
  <c r="GUH59" i="7"/>
  <c r="GUI59" i="7"/>
  <c r="GUJ59" i="7"/>
  <c r="GUK59" i="7"/>
  <c r="GUL59" i="7"/>
  <c r="GUM59" i="7"/>
  <c r="GUN59" i="7"/>
  <c r="GUO59" i="7"/>
  <c r="GUP59" i="7"/>
  <c r="GUQ59" i="7"/>
  <c r="GUR59" i="7"/>
  <c r="GUS59" i="7"/>
  <c r="GUT59" i="7"/>
  <c r="GUU59" i="7"/>
  <c r="GUV59" i="7"/>
  <c r="GUW59" i="7"/>
  <c r="GUX59" i="7"/>
  <c r="GUY59" i="7"/>
  <c r="GUZ59" i="7"/>
  <c r="GVA59" i="7"/>
  <c r="GVB59" i="7"/>
  <c r="GVC59" i="7"/>
  <c r="GVD59" i="7"/>
  <c r="GVE59" i="7"/>
  <c r="GVF59" i="7"/>
  <c r="GVG59" i="7"/>
  <c r="GVH59" i="7"/>
  <c r="GVI59" i="7"/>
  <c r="GVJ59" i="7"/>
  <c r="GVK59" i="7"/>
  <c r="GVL59" i="7"/>
  <c r="GVM59" i="7"/>
  <c r="GVN59" i="7"/>
  <c r="GVO59" i="7"/>
  <c r="GVP59" i="7"/>
  <c r="GVQ59" i="7"/>
  <c r="GVR59" i="7"/>
  <c r="GVS59" i="7"/>
  <c r="GVT59" i="7"/>
  <c r="GVU59" i="7"/>
  <c r="GVV59" i="7"/>
  <c r="GVW59" i="7"/>
  <c r="GVX59" i="7"/>
  <c r="GVY59" i="7"/>
  <c r="GVZ59" i="7"/>
  <c r="GWA59" i="7"/>
  <c r="GWB59" i="7"/>
  <c r="GWC59" i="7"/>
  <c r="GWD59" i="7"/>
  <c r="GWE59" i="7"/>
  <c r="GWF59" i="7"/>
  <c r="GWG59" i="7"/>
  <c r="GWH59" i="7"/>
  <c r="GWI59" i="7"/>
  <c r="GWJ59" i="7"/>
  <c r="GWK59" i="7"/>
  <c r="GWL59" i="7"/>
  <c r="GWM59" i="7"/>
  <c r="GWN59" i="7"/>
  <c r="GWO59" i="7"/>
  <c r="GWP59" i="7"/>
  <c r="GWQ59" i="7"/>
  <c r="GWR59" i="7"/>
  <c r="GWS59" i="7"/>
  <c r="GWT59" i="7"/>
  <c r="GWU59" i="7"/>
  <c r="GWV59" i="7"/>
  <c r="GWW59" i="7"/>
  <c r="GWX59" i="7"/>
  <c r="GWY59" i="7"/>
  <c r="GWZ59" i="7"/>
  <c r="GXA59" i="7"/>
  <c r="GXB59" i="7"/>
  <c r="GXC59" i="7"/>
  <c r="GXD59" i="7"/>
  <c r="GXE59" i="7"/>
  <c r="GXF59" i="7"/>
  <c r="GXG59" i="7"/>
  <c r="GXH59" i="7"/>
  <c r="GXI59" i="7"/>
  <c r="GXJ59" i="7"/>
  <c r="GXK59" i="7"/>
  <c r="GXL59" i="7"/>
  <c r="GXM59" i="7"/>
  <c r="GXN59" i="7"/>
  <c r="GXO59" i="7"/>
  <c r="GXP59" i="7"/>
  <c r="GXQ59" i="7"/>
  <c r="GXR59" i="7"/>
  <c r="GXS59" i="7"/>
  <c r="GXT59" i="7"/>
  <c r="GXU59" i="7"/>
  <c r="GXV59" i="7"/>
  <c r="GXW59" i="7"/>
  <c r="GXX59" i="7"/>
  <c r="GXY59" i="7"/>
  <c r="GXZ59" i="7"/>
  <c r="GYA59" i="7"/>
  <c r="GYB59" i="7"/>
  <c r="GYC59" i="7"/>
  <c r="GYD59" i="7"/>
  <c r="GYE59" i="7"/>
  <c r="GYF59" i="7"/>
  <c r="GYG59" i="7"/>
  <c r="GYH59" i="7"/>
  <c r="GYI59" i="7"/>
  <c r="GYJ59" i="7"/>
  <c r="GYK59" i="7"/>
  <c r="GYL59" i="7"/>
  <c r="GYM59" i="7"/>
  <c r="GYN59" i="7"/>
  <c r="GYO59" i="7"/>
  <c r="GYP59" i="7"/>
  <c r="GYQ59" i="7"/>
  <c r="GYR59" i="7"/>
  <c r="GYS59" i="7"/>
  <c r="GYT59" i="7"/>
  <c r="GYU59" i="7"/>
  <c r="GYV59" i="7"/>
  <c r="GYW59" i="7"/>
  <c r="GYX59" i="7"/>
  <c r="GYY59" i="7"/>
  <c r="GYZ59" i="7"/>
  <c r="GZA59" i="7"/>
  <c r="GZB59" i="7"/>
  <c r="GZC59" i="7"/>
  <c r="GZD59" i="7"/>
  <c r="GZE59" i="7"/>
  <c r="GZF59" i="7"/>
  <c r="GZG59" i="7"/>
  <c r="GZH59" i="7"/>
  <c r="GZI59" i="7"/>
  <c r="GZJ59" i="7"/>
  <c r="GZK59" i="7"/>
  <c r="GZL59" i="7"/>
  <c r="GZM59" i="7"/>
  <c r="GZN59" i="7"/>
  <c r="GZO59" i="7"/>
  <c r="GZP59" i="7"/>
  <c r="GZQ59" i="7"/>
  <c r="GZR59" i="7"/>
  <c r="GZS59" i="7"/>
  <c r="GZT59" i="7"/>
  <c r="GZU59" i="7"/>
  <c r="GZV59" i="7"/>
  <c r="GZW59" i="7"/>
  <c r="GZX59" i="7"/>
  <c r="GZY59" i="7"/>
  <c r="GZZ59" i="7"/>
  <c r="HAA59" i="7"/>
  <c r="HAB59" i="7"/>
  <c r="HAC59" i="7"/>
  <c r="HAD59" i="7"/>
  <c r="HAE59" i="7"/>
  <c r="HAF59" i="7"/>
  <c r="HAG59" i="7"/>
  <c r="HAH59" i="7"/>
  <c r="HAI59" i="7"/>
  <c r="HAJ59" i="7"/>
  <c r="HAK59" i="7"/>
  <c r="HAL59" i="7"/>
  <c r="HAM59" i="7"/>
  <c r="HAN59" i="7"/>
  <c r="HAO59" i="7"/>
  <c r="HAP59" i="7"/>
  <c r="HAQ59" i="7"/>
  <c r="HAR59" i="7"/>
  <c r="HAS59" i="7"/>
  <c r="HAT59" i="7"/>
  <c r="HAU59" i="7"/>
  <c r="HAV59" i="7"/>
  <c r="HAW59" i="7"/>
  <c r="HAX59" i="7"/>
  <c r="HAY59" i="7"/>
  <c r="HAZ59" i="7"/>
  <c r="HBA59" i="7"/>
  <c r="HBB59" i="7"/>
  <c r="HBC59" i="7"/>
  <c r="HBD59" i="7"/>
  <c r="HBE59" i="7"/>
  <c r="HBF59" i="7"/>
  <c r="HBG59" i="7"/>
  <c r="HBH59" i="7"/>
  <c r="HBI59" i="7"/>
  <c r="HBJ59" i="7"/>
  <c r="HBK59" i="7"/>
  <c r="HBL59" i="7"/>
  <c r="HBM59" i="7"/>
  <c r="HBN59" i="7"/>
  <c r="HBO59" i="7"/>
  <c r="HBP59" i="7"/>
  <c r="HBQ59" i="7"/>
  <c r="HBR59" i="7"/>
  <c r="HBS59" i="7"/>
  <c r="HBT59" i="7"/>
  <c r="HBU59" i="7"/>
  <c r="HBV59" i="7"/>
  <c r="HBW59" i="7"/>
  <c r="HBX59" i="7"/>
  <c r="HBY59" i="7"/>
  <c r="HBZ59" i="7"/>
  <c r="HCA59" i="7"/>
  <c r="HCB59" i="7"/>
  <c r="HCC59" i="7"/>
  <c r="HCD59" i="7"/>
  <c r="HCE59" i="7"/>
  <c r="HCF59" i="7"/>
  <c r="HCG59" i="7"/>
  <c r="HCH59" i="7"/>
  <c r="HCI59" i="7"/>
  <c r="HCJ59" i="7"/>
  <c r="HCK59" i="7"/>
  <c r="HCL59" i="7"/>
  <c r="HCM59" i="7"/>
  <c r="HCN59" i="7"/>
  <c r="HCO59" i="7"/>
  <c r="HCP59" i="7"/>
  <c r="HCQ59" i="7"/>
  <c r="HCR59" i="7"/>
  <c r="HCS59" i="7"/>
  <c r="HCT59" i="7"/>
  <c r="HCU59" i="7"/>
  <c r="HCV59" i="7"/>
  <c r="HCW59" i="7"/>
  <c r="HCX59" i="7"/>
  <c r="HCY59" i="7"/>
  <c r="HCZ59" i="7"/>
  <c r="HDA59" i="7"/>
  <c r="HDB59" i="7"/>
  <c r="HDC59" i="7"/>
  <c r="HDD59" i="7"/>
  <c r="HDE59" i="7"/>
  <c r="HDF59" i="7"/>
  <c r="HDG59" i="7"/>
  <c r="HDH59" i="7"/>
  <c r="HDI59" i="7"/>
  <c r="HDJ59" i="7"/>
  <c r="HDK59" i="7"/>
  <c r="HDL59" i="7"/>
  <c r="HDM59" i="7"/>
  <c r="HDN59" i="7"/>
  <c r="HDO59" i="7"/>
  <c r="HDP59" i="7"/>
  <c r="HDQ59" i="7"/>
  <c r="HDR59" i="7"/>
  <c r="HDS59" i="7"/>
  <c r="HDT59" i="7"/>
  <c r="HDU59" i="7"/>
  <c r="HDV59" i="7"/>
  <c r="HDW59" i="7"/>
  <c r="HDX59" i="7"/>
  <c r="HDY59" i="7"/>
  <c r="HDZ59" i="7"/>
  <c r="HEA59" i="7"/>
  <c r="HEB59" i="7"/>
  <c r="HEC59" i="7"/>
  <c r="HED59" i="7"/>
  <c r="HEE59" i="7"/>
  <c r="HEF59" i="7"/>
  <c r="HEG59" i="7"/>
  <c r="HEH59" i="7"/>
  <c r="HEI59" i="7"/>
  <c r="HEJ59" i="7"/>
  <c r="HEK59" i="7"/>
  <c r="HEL59" i="7"/>
  <c r="HEM59" i="7"/>
  <c r="HEN59" i="7"/>
  <c r="HEO59" i="7"/>
  <c r="HEP59" i="7"/>
  <c r="HEQ59" i="7"/>
  <c r="HER59" i="7"/>
  <c r="HES59" i="7"/>
  <c r="HET59" i="7"/>
  <c r="HEU59" i="7"/>
  <c r="HEV59" i="7"/>
  <c r="HEW59" i="7"/>
  <c r="HEX59" i="7"/>
  <c r="HEY59" i="7"/>
  <c r="HEZ59" i="7"/>
  <c r="HFA59" i="7"/>
  <c r="HFB59" i="7"/>
  <c r="HFC59" i="7"/>
  <c r="HFD59" i="7"/>
  <c r="HFE59" i="7"/>
  <c r="HFF59" i="7"/>
  <c r="HFG59" i="7"/>
  <c r="HFH59" i="7"/>
  <c r="HFI59" i="7"/>
  <c r="HFJ59" i="7"/>
  <c r="HFK59" i="7"/>
  <c r="HFL59" i="7"/>
  <c r="HFM59" i="7"/>
  <c r="HFN59" i="7"/>
  <c r="HFO59" i="7"/>
  <c r="HFP59" i="7"/>
  <c r="HFQ59" i="7"/>
  <c r="HFR59" i="7"/>
  <c r="HFS59" i="7"/>
  <c r="HFT59" i="7"/>
  <c r="HFU59" i="7"/>
  <c r="HFV59" i="7"/>
  <c r="HFW59" i="7"/>
  <c r="HFX59" i="7"/>
  <c r="HFY59" i="7"/>
  <c r="HFZ59" i="7"/>
  <c r="HGA59" i="7"/>
  <c r="HGB59" i="7"/>
  <c r="HGC59" i="7"/>
  <c r="HGD59" i="7"/>
  <c r="HGE59" i="7"/>
  <c r="HGF59" i="7"/>
  <c r="HGG59" i="7"/>
  <c r="HGH59" i="7"/>
  <c r="HGI59" i="7"/>
  <c r="HGJ59" i="7"/>
  <c r="HGK59" i="7"/>
  <c r="HGL59" i="7"/>
  <c r="HGM59" i="7"/>
  <c r="HGN59" i="7"/>
  <c r="HGO59" i="7"/>
  <c r="HGP59" i="7"/>
  <c r="HGQ59" i="7"/>
  <c r="HGR59" i="7"/>
  <c r="HGS59" i="7"/>
  <c r="HGT59" i="7"/>
  <c r="HGU59" i="7"/>
  <c r="HGV59" i="7"/>
  <c r="HGW59" i="7"/>
  <c r="HGX59" i="7"/>
  <c r="HGY59" i="7"/>
  <c r="HGZ59" i="7"/>
  <c r="HHA59" i="7"/>
  <c r="HHB59" i="7"/>
  <c r="HHC59" i="7"/>
  <c r="HHD59" i="7"/>
  <c r="HHE59" i="7"/>
  <c r="HHF59" i="7"/>
  <c r="HHG59" i="7"/>
  <c r="HHH59" i="7"/>
  <c r="HHI59" i="7"/>
  <c r="HHJ59" i="7"/>
  <c r="HHK59" i="7"/>
  <c r="HHL59" i="7"/>
  <c r="HHM59" i="7"/>
  <c r="HHN59" i="7"/>
  <c r="HHO59" i="7"/>
  <c r="HHP59" i="7"/>
  <c r="HHQ59" i="7"/>
  <c r="HHR59" i="7"/>
  <c r="HHS59" i="7"/>
  <c r="HHT59" i="7"/>
  <c r="HHU59" i="7"/>
  <c r="HHV59" i="7"/>
  <c r="HHW59" i="7"/>
  <c r="HHX59" i="7"/>
  <c r="HHY59" i="7"/>
  <c r="HHZ59" i="7"/>
  <c r="HIA59" i="7"/>
  <c r="HIB59" i="7"/>
  <c r="HIC59" i="7"/>
  <c r="HID59" i="7"/>
  <c r="HIE59" i="7"/>
  <c r="HIF59" i="7"/>
  <c r="HIG59" i="7"/>
  <c r="HIH59" i="7"/>
  <c r="HII59" i="7"/>
  <c r="HIJ59" i="7"/>
  <c r="HIK59" i="7"/>
  <c r="HIL59" i="7"/>
  <c r="HIM59" i="7"/>
  <c r="HIN59" i="7"/>
  <c r="HIO59" i="7"/>
  <c r="HIP59" i="7"/>
  <c r="HIQ59" i="7"/>
  <c r="HIR59" i="7"/>
  <c r="HIS59" i="7"/>
  <c r="HIT59" i="7"/>
  <c r="HIU59" i="7"/>
  <c r="HIV59" i="7"/>
  <c r="HIW59" i="7"/>
  <c r="HIX59" i="7"/>
  <c r="HIY59" i="7"/>
  <c r="HIZ59" i="7"/>
  <c r="HJA59" i="7"/>
  <c r="HJB59" i="7"/>
  <c r="HJC59" i="7"/>
  <c r="HJD59" i="7"/>
  <c r="HJE59" i="7"/>
  <c r="HJF59" i="7"/>
  <c r="HJG59" i="7"/>
  <c r="HJH59" i="7"/>
  <c r="HJI59" i="7"/>
  <c r="HJJ59" i="7"/>
  <c r="HJK59" i="7"/>
  <c r="HJL59" i="7"/>
  <c r="HJM59" i="7"/>
  <c r="HJN59" i="7"/>
  <c r="HJO59" i="7"/>
  <c r="HJP59" i="7"/>
  <c r="HJQ59" i="7"/>
  <c r="HJR59" i="7"/>
  <c r="HJS59" i="7"/>
  <c r="HJT59" i="7"/>
  <c r="HJU59" i="7"/>
  <c r="HJV59" i="7"/>
  <c r="HJW59" i="7"/>
  <c r="HJX59" i="7"/>
  <c r="HJY59" i="7"/>
  <c r="HJZ59" i="7"/>
  <c r="HKA59" i="7"/>
  <c r="HKB59" i="7"/>
  <c r="HKC59" i="7"/>
  <c r="HKD59" i="7"/>
  <c r="HKE59" i="7"/>
  <c r="HKF59" i="7"/>
  <c r="HKG59" i="7"/>
  <c r="HKH59" i="7"/>
  <c r="HKI59" i="7"/>
  <c r="HKJ59" i="7"/>
  <c r="HKK59" i="7"/>
  <c r="HKL59" i="7"/>
  <c r="HKM59" i="7"/>
  <c r="HKN59" i="7"/>
  <c r="HKO59" i="7"/>
  <c r="HKP59" i="7"/>
  <c r="HKQ59" i="7"/>
  <c r="HKR59" i="7"/>
  <c r="HKS59" i="7"/>
  <c r="HKT59" i="7"/>
  <c r="HKU59" i="7"/>
  <c r="HKV59" i="7"/>
  <c r="HKW59" i="7"/>
  <c r="HKX59" i="7"/>
  <c r="HKY59" i="7"/>
  <c r="HKZ59" i="7"/>
  <c r="HLA59" i="7"/>
  <c r="HLB59" i="7"/>
  <c r="HLC59" i="7"/>
  <c r="HLD59" i="7"/>
  <c r="HLE59" i="7"/>
  <c r="HLF59" i="7"/>
  <c r="HLG59" i="7"/>
  <c r="HLH59" i="7"/>
  <c r="HLI59" i="7"/>
  <c r="HLJ59" i="7"/>
  <c r="HLK59" i="7"/>
  <c r="HLL59" i="7"/>
  <c r="HLM59" i="7"/>
  <c r="HLN59" i="7"/>
  <c r="HLO59" i="7"/>
  <c r="HLP59" i="7"/>
  <c r="HLQ59" i="7"/>
  <c r="HLR59" i="7"/>
  <c r="HLS59" i="7"/>
  <c r="HLT59" i="7"/>
  <c r="HLU59" i="7"/>
  <c r="HLV59" i="7"/>
  <c r="HLW59" i="7"/>
  <c r="HLX59" i="7"/>
  <c r="HLY59" i="7"/>
  <c r="HLZ59" i="7"/>
  <c r="HMA59" i="7"/>
  <c r="HMB59" i="7"/>
  <c r="HMC59" i="7"/>
  <c r="HMD59" i="7"/>
  <c r="HME59" i="7"/>
  <c r="HMF59" i="7"/>
  <c r="HMG59" i="7"/>
  <c r="HMH59" i="7"/>
  <c r="HMI59" i="7"/>
  <c r="HMJ59" i="7"/>
  <c r="HMK59" i="7"/>
  <c r="HML59" i="7"/>
  <c r="HMM59" i="7"/>
  <c r="HMN59" i="7"/>
  <c r="HMO59" i="7"/>
  <c r="HMP59" i="7"/>
  <c r="HMQ59" i="7"/>
  <c r="HMR59" i="7"/>
  <c r="HMS59" i="7"/>
  <c r="HMT59" i="7"/>
  <c r="HMU59" i="7"/>
  <c r="HMV59" i="7"/>
  <c r="HMW59" i="7"/>
  <c r="HMX59" i="7"/>
  <c r="HMY59" i="7"/>
  <c r="HMZ59" i="7"/>
  <c r="HNA59" i="7"/>
  <c r="HNB59" i="7"/>
  <c r="HNC59" i="7"/>
  <c r="HND59" i="7"/>
  <c r="HNE59" i="7"/>
  <c r="HNF59" i="7"/>
  <c r="HNG59" i="7"/>
  <c r="HNH59" i="7"/>
  <c r="HNI59" i="7"/>
  <c r="HNJ59" i="7"/>
  <c r="HNK59" i="7"/>
  <c r="HNL59" i="7"/>
  <c r="HNM59" i="7"/>
  <c r="HNN59" i="7"/>
  <c r="HNO59" i="7"/>
  <c r="HNP59" i="7"/>
  <c r="HNQ59" i="7"/>
  <c r="HNR59" i="7"/>
  <c r="HNS59" i="7"/>
  <c r="HNT59" i="7"/>
  <c r="HNU59" i="7"/>
  <c r="HNV59" i="7"/>
  <c r="HNW59" i="7"/>
  <c r="HNX59" i="7"/>
  <c r="HNY59" i="7"/>
  <c r="HNZ59" i="7"/>
  <c r="HOA59" i="7"/>
  <c r="HOB59" i="7"/>
  <c r="HOC59" i="7"/>
  <c r="HOD59" i="7"/>
  <c r="HOE59" i="7"/>
  <c r="HOF59" i="7"/>
  <c r="HOG59" i="7"/>
  <c r="HOH59" i="7"/>
  <c r="HOI59" i="7"/>
  <c r="HOJ59" i="7"/>
  <c r="HOK59" i="7"/>
  <c r="HOL59" i="7"/>
  <c r="HOM59" i="7"/>
  <c r="HON59" i="7"/>
  <c r="HOO59" i="7"/>
  <c r="HOP59" i="7"/>
  <c r="HOQ59" i="7"/>
  <c r="HOR59" i="7"/>
  <c r="HOS59" i="7"/>
  <c r="HOT59" i="7"/>
  <c r="HOU59" i="7"/>
  <c r="HOV59" i="7"/>
  <c r="HOW59" i="7"/>
  <c r="HOX59" i="7"/>
  <c r="HOY59" i="7"/>
  <c r="HOZ59" i="7"/>
  <c r="HPA59" i="7"/>
  <c r="HPB59" i="7"/>
  <c r="HPC59" i="7"/>
  <c r="HPD59" i="7"/>
  <c r="HPE59" i="7"/>
  <c r="HPF59" i="7"/>
  <c r="HPG59" i="7"/>
  <c r="HPH59" i="7"/>
  <c r="HPI59" i="7"/>
  <c r="HPJ59" i="7"/>
  <c r="HPK59" i="7"/>
  <c r="HPL59" i="7"/>
  <c r="HPM59" i="7"/>
  <c r="HPN59" i="7"/>
  <c r="HPO59" i="7"/>
  <c r="HPP59" i="7"/>
  <c r="HPQ59" i="7"/>
  <c r="HPR59" i="7"/>
  <c r="HPS59" i="7"/>
  <c r="HPT59" i="7"/>
  <c r="HPU59" i="7"/>
  <c r="HPV59" i="7"/>
  <c r="HPW59" i="7"/>
  <c r="HPX59" i="7"/>
  <c r="HPY59" i="7"/>
  <c r="HPZ59" i="7"/>
  <c r="HQA59" i="7"/>
  <c r="HQB59" i="7"/>
  <c r="HQC59" i="7"/>
  <c r="HQD59" i="7"/>
  <c r="HQE59" i="7"/>
  <c r="HQF59" i="7"/>
  <c r="HQG59" i="7"/>
  <c r="HQH59" i="7"/>
  <c r="HQI59" i="7"/>
  <c r="HQJ59" i="7"/>
  <c r="HQK59" i="7"/>
  <c r="HQL59" i="7"/>
  <c r="HQM59" i="7"/>
  <c r="HQN59" i="7"/>
  <c r="HQO59" i="7"/>
  <c r="HQP59" i="7"/>
  <c r="HQQ59" i="7"/>
  <c r="HQR59" i="7"/>
  <c r="HQS59" i="7"/>
  <c r="HQT59" i="7"/>
  <c r="HQU59" i="7"/>
  <c r="HQV59" i="7"/>
  <c r="HQW59" i="7"/>
  <c r="HQX59" i="7"/>
  <c r="HQY59" i="7"/>
  <c r="HQZ59" i="7"/>
  <c r="HRA59" i="7"/>
  <c r="HRB59" i="7"/>
  <c r="HRC59" i="7"/>
  <c r="HRD59" i="7"/>
  <c r="HRE59" i="7"/>
  <c r="HRF59" i="7"/>
  <c r="HRG59" i="7"/>
  <c r="HRH59" i="7"/>
  <c r="HRI59" i="7"/>
  <c r="HRJ59" i="7"/>
  <c r="HRK59" i="7"/>
  <c r="HRL59" i="7"/>
  <c r="HRM59" i="7"/>
  <c r="HRN59" i="7"/>
  <c r="HRO59" i="7"/>
  <c r="HRP59" i="7"/>
  <c r="HRQ59" i="7"/>
  <c r="HRR59" i="7"/>
  <c r="HRS59" i="7"/>
  <c r="HRT59" i="7"/>
  <c r="HRU59" i="7"/>
  <c r="HRV59" i="7"/>
  <c r="HRW59" i="7"/>
  <c r="HRX59" i="7"/>
  <c r="HRY59" i="7"/>
  <c r="HRZ59" i="7"/>
  <c r="HSA59" i="7"/>
  <c r="HSB59" i="7"/>
  <c r="HSC59" i="7"/>
  <c r="HSD59" i="7"/>
  <c r="HSE59" i="7"/>
  <c r="HSF59" i="7"/>
  <c r="HSG59" i="7"/>
  <c r="HSH59" i="7"/>
  <c r="HSI59" i="7"/>
  <c r="HSJ59" i="7"/>
  <c r="HSK59" i="7"/>
  <c r="HSL59" i="7"/>
  <c r="HSM59" i="7"/>
  <c r="HSN59" i="7"/>
  <c r="HSO59" i="7"/>
  <c r="HSP59" i="7"/>
  <c r="HSQ59" i="7"/>
  <c r="HSR59" i="7"/>
  <c r="HSS59" i="7"/>
  <c r="HST59" i="7"/>
  <c r="HSU59" i="7"/>
  <c r="HSV59" i="7"/>
  <c r="HSW59" i="7"/>
  <c r="HSX59" i="7"/>
  <c r="HSY59" i="7"/>
  <c r="HSZ59" i="7"/>
  <c r="HTA59" i="7"/>
  <c r="HTB59" i="7"/>
  <c r="HTC59" i="7"/>
  <c r="HTD59" i="7"/>
  <c r="HTE59" i="7"/>
  <c r="HTF59" i="7"/>
  <c r="HTG59" i="7"/>
  <c r="HTH59" i="7"/>
  <c r="HTI59" i="7"/>
  <c r="HTJ59" i="7"/>
  <c r="HTK59" i="7"/>
  <c r="HTL59" i="7"/>
  <c r="HTM59" i="7"/>
  <c r="HTN59" i="7"/>
  <c r="HTO59" i="7"/>
  <c r="HTP59" i="7"/>
  <c r="HTQ59" i="7"/>
  <c r="HTR59" i="7"/>
  <c r="HTS59" i="7"/>
  <c r="HTT59" i="7"/>
  <c r="HTU59" i="7"/>
  <c r="HTV59" i="7"/>
  <c r="HTW59" i="7"/>
  <c r="HTX59" i="7"/>
  <c r="HTY59" i="7"/>
  <c r="HTZ59" i="7"/>
  <c r="HUA59" i="7"/>
  <c r="HUB59" i="7"/>
  <c r="HUC59" i="7"/>
  <c r="HUD59" i="7"/>
  <c r="HUE59" i="7"/>
  <c r="HUF59" i="7"/>
  <c r="HUG59" i="7"/>
  <c r="HUH59" i="7"/>
  <c r="HUI59" i="7"/>
  <c r="HUJ59" i="7"/>
  <c r="HUK59" i="7"/>
  <c r="HUL59" i="7"/>
  <c r="HUM59" i="7"/>
  <c r="HUN59" i="7"/>
  <c r="HUO59" i="7"/>
  <c r="HUP59" i="7"/>
  <c r="HUQ59" i="7"/>
  <c r="HUR59" i="7"/>
  <c r="HUS59" i="7"/>
  <c r="HUT59" i="7"/>
  <c r="HUU59" i="7"/>
  <c r="HUV59" i="7"/>
  <c r="HUW59" i="7"/>
  <c r="HUX59" i="7"/>
  <c r="HUY59" i="7"/>
  <c r="HUZ59" i="7"/>
  <c r="HVA59" i="7"/>
  <c r="HVB59" i="7"/>
  <c r="HVC59" i="7"/>
  <c r="HVD59" i="7"/>
  <c r="HVE59" i="7"/>
  <c r="HVF59" i="7"/>
  <c r="HVG59" i="7"/>
  <c r="HVH59" i="7"/>
  <c r="HVI59" i="7"/>
  <c r="HVJ59" i="7"/>
  <c r="HVK59" i="7"/>
  <c r="HVL59" i="7"/>
  <c r="HVM59" i="7"/>
  <c r="HVN59" i="7"/>
  <c r="HVO59" i="7"/>
  <c r="HVP59" i="7"/>
  <c r="HVQ59" i="7"/>
  <c r="HVR59" i="7"/>
  <c r="HVS59" i="7"/>
  <c r="HVT59" i="7"/>
  <c r="HVU59" i="7"/>
  <c r="HVV59" i="7"/>
  <c r="HVW59" i="7"/>
  <c r="HVX59" i="7"/>
  <c r="HVY59" i="7"/>
  <c r="HVZ59" i="7"/>
  <c r="HWA59" i="7"/>
  <c r="HWB59" i="7"/>
  <c r="HWC59" i="7"/>
  <c r="HWD59" i="7"/>
  <c r="HWE59" i="7"/>
  <c r="HWF59" i="7"/>
  <c r="HWG59" i="7"/>
  <c r="HWH59" i="7"/>
  <c r="HWI59" i="7"/>
  <c r="HWJ59" i="7"/>
  <c r="HWK59" i="7"/>
  <c r="HWL59" i="7"/>
  <c r="HWM59" i="7"/>
  <c r="HWN59" i="7"/>
  <c r="HWO59" i="7"/>
  <c r="HWP59" i="7"/>
  <c r="HWQ59" i="7"/>
  <c r="HWR59" i="7"/>
  <c r="HWS59" i="7"/>
  <c r="HWT59" i="7"/>
  <c r="HWU59" i="7"/>
  <c r="HWV59" i="7"/>
  <c r="HWW59" i="7"/>
  <c r="HWX59" i="7"/>
  <c r="HWY59" i="7"/>
  <c r="HWZ59" i="7"/>
  <c r="HXA59" i="7"/>
  <c r="HXB59" i="7"/>
  <c r="HXC59" i="7"/>
  <c r="HXD59" i="7"/>
  <c r="HXE59" i="7"/>
  <c r="HXF59" i="7"/>
  <c r="HXG59" i="7"/>
  <c r="HXH59" i="7"/>
  <c r="HXI59" i="7"/>
  <c r="HXJ59" i="7"/>
  <c r="HXK59" i="7"/>
  <c r="HXL59" i="7"/>
  <c r="HXM59" i="7"/>
  <c r="HXN59" i="7"/>
  <c r="HXO59" i="7"/>
  <c r="HXP59" i="7"/>
  <c r="HXQ59" i="7"/>
  <c r="HXR59" i="7"/>
  <c r="HXS59" i="7"/>
  <c r="HXT59" i="7"/>
  <c r="HXU59" i="7"/>
  <c r="HXV59" i="7"/>
  <c r="HXW59" i="7"/>
  <c r="HXX59" i="7"/>
  <c r="HXY59" i="7"/>
  <c r="HXZ59" i="7"/>
  <c r="HYA59" i="7"/>
  <c r="HYB59" i="7"/>
  <c r="HYC59" i="7"/>
  <c r="HYD59" i="7"/>
  <c r="HYE59" i="7"/>
  <c r="HYF59" i="7"/>
  <c r="HYG59" i="7"/>
  <c r="HYH59" i="7"/>
  <c r="HYI59" i="7"/>
  <c r="HYJ59" i="7"/>
  <c r="HYK59" i="7"/>
  <c r="HYL59" i="7"/>
  <c r="HYM59" i="7"/>
  <c r="HYN59" i="7"/>
  <c r="HYO59" i="7"/>
  <c r="HYP59" i="7"/>
  <c r="HYQ59" i="7"/>
  <c r="HYR59" i="7"/>
  <c r="HYS59" i="7"/>
  <c r="HYT59" i="7"/>
  <c r="HYU59" i="7"/>
  <c r="HYV59" i="7"/>
  <c r="HYW59" i="7"/>
  <c r="HYX59" i="7"/>
  <c r="HYY59" i="7"/>
  <c r="HYZ59" i="7"/>
  <c r="HZA59" i="7"/>
  <c r="HZB59" i="7"/>
  <c r="HZC59" i="7"/>
  <c r="HZD59" i="7"/>
  <c r="HZE59" i="7"/>
  <c r="HZF59" i="7"/>
  <c r="HZG59" i="7"/>
  <c r="HZH59" i="7"/>
  <c r="HZI59" i="7"/>
  <c r="HZJ59" i="7"/>
  <c r="HZK59" i="7"/>
  <c r="HZL59" i="7"/>
  <c r="HZM59" i="7"/>
  <c r="HZN59" i="7"/>
  <c r="HZO59" i="7"/>
  <c r="HZP59" i="7"/>
  <c r="HZQ59" i="7"/>
  <c r="HZR59" i="7"/>
  <c r="HZS59" i="7"/>
  <c r="HZT59" i="7"/>
  <c r="HZU59" i="7"/>
  <c r="HZV59" i="7"/>
  <c r="HZW59" i="7"/>
  <c r="HZX59" i="7"/>
  <c r="HZY59" i="7"/>
  <c r="HZZ59" i="7"/>
  <c r="IAA59" i="7"/>
  <c r="IAB59" i="7"/>
  <c r="IAC59" i="7"/>
  <c r="IAD59" i="7"/>
  <c r="IAE59" i="7"/>
  <c r="IAF59" i="7"/>
  <c r="IAG59" i="7"/>
  <c r="IAH59" i="7"/>
  <c r="IAI59" i="7"/>
  <c r="IAJ59" i="7"/>
  <c r="IAK59" i="7"/>
  <c r="IAL59" i="7"/>
  <c r="IAM59" i="7"/>
  <c r="IAN59" i="7"/>
  <c r="IAO59" i="7"/>
  <c r="IAP59" i="7"/>
  <c r="IAQ59" i="7"/>
  <c r="IAR59" i="7"/>
  <c r="IAS59" i="7"/>
  <c r="IAT59" i="7"/>
  <c r="IAU59" i="7"/>
  <c r="IAV59" i="7"/>
  <c r="IAW59" i="7"/>
  <c r="IAX59" i="7"/>
  <c r="IAY59" i="7"/>
  <c r="IAZ59" i="7"/>
  <c r="IBA59" i="7"/>
  <c r="IBB59" i="7"/>
  <c r="IBC59" i="7"/>
  <c r="IBD59" i="7"/>
  <c r="IBE59" i="7"/>
  <c r="IBF59" i="7"/>
  <c r="IBG59" i="7"/>
  <c r="IBH59" i="7"/>
  <c r="IBI59" i="7"/>
  <c r="IBJ59" i="7"/>
  <c r="IBK59" i="7"/>
  <c r="IBL59" i="7"/>
  <c r="IBM59" i="7"/>
  <c r="IBN59" i="7"/>
  <c r="IBO59" i="7"/>
  <c r="IBP59" i="7"/>
  <c r="IBQ59" i="7"/>
  <c r="IBR59" i="7"/>
  <c r="IBS59" i="7"/>
  <c r="IBT59" i="7"/>
  <c r="IBU59" i="7"/>
  <c r="IBV59" i="7"/>
  <c r="IBW59" i="7"/>
  <c r="IBX59" i="7"/>
  <c r="IBY59" i="7"/>
  <c r="IBZ59" i="7"/>
  <c r="ICA59" i="7"/>
  <c r="ICB59" i="7"/>
  <c r="ICC59" i="7"/>
  <c r="ICD59" i="7"/>
  <c r="ICE59" i="7"/>
  <c r="ICF59" i="7"/>
  <c r="ICG59" i="7"/>
  <c r="ICH59" i="7"/>
  <c r="ICI59" i="7"/>
  <c r="ICJ59" i="7"/>
  <c r="ICK59" i="7"/>
  <c r="ICL59" i="7"/>
  <c r="ICM59" i="7"/>
  <c r="ICN59" i="7"/>
  <c r="ICO59" i="7"/>
  <c r="ICP59" i="7"/>
  <c r="ICQ59" i="7"/>
  <c r="ICR59" i="7"/>
  <c r="ICS59" i="7"/>
  <c r="ICT59" i="7"/>
  <c r="ICU59" i="7"/>
  <c r="ICV59" i="7"/>
  <c r="ICW59" i="7"/>
  <c r="ICX59" i="7"/>
  <c r="ICY59" i="7"/>
  <c r="ICZ59" i="7"/>
  <c r="IDA59" i="7"/>
  <c r="IDB59" i="7"/>
  <c r="IDC59" i="7"/>
  <c r="IDD59" i="7"/>
  <c r="IDE59" i="7"/>
  <c r="IDF59" i="7"/>
  <c r="IDG59" i="7"/>
  <c r="IDH59" i="7"/>
  <c r="IDI59" i="7"/>
  <c r="IDJ59" i="7"/>
  <c r="IDK59" i="7"/>
  <c r="IDL59" i="7"/>
  <c r="IDM59" i="7"/>
  <c r="IDN59" i="7"/>
  <c r="IDO59" i="7"/>
  <c r="IDP59" i="7"/>
  <c r="IDQ59" i="7"/>
  <c r="IDR59" i="7"/>
  <c r="IDS59" i="7"/>
  <c r="IDT59" i="7"/>
  <c r="IDU59" i="7"/>
  <c r="IDV59" i="7"/>
  <c r="IDW59" i="7"/>
  <c r="IDX59" i="7"/>
  <c r="IDY59" i="7"/>
  <c r="IDZ59" i="7"/>
  <c r="IEA59" i="7"/>
  <c r="IEB59" i="7"/>
  <c r="IEC59" i="7"/>
  <c r="IED59" i="7"/>
  <c r="IEE59" i="7"/>
  <c r="IEF59" i="7"/>
  <c r="IEG59" i="7"/>
  <c r="IEH59" i="7"/>
  <c r="IEI59" i="7"/>
  <c r="IEJ59" i="7"/>
  <c r="IEK59" i="7"/>
  <c r="IEL59" i="7"/>
  <c r="IEM59" i="7"/>
  <c r="IEN59" i="7"/>
  <c r="IEO59" i="7"/>
  <c r="IEP59" i="7"/>
  <c r="IEQ59" i="7"/>
  <c r="IER59" i="7"/>
  <c r="IES59" i="7"/>
  <c r="IET59" i="7"/>
  <c r="IEU59" i="7"/>
  <c r="IEV59" i="7"/>
  <c r="IEW59" i="7"/>
  <c r="IEX59" i="7"/>
  <c r="IEY59" i="7"/>
  <c r="IEZ59" i="7"/>
  <c r="IFA59" i="7"/>
  <c r="IFB59" i="7"/>
  <c r="IFC59" i="7"/>
  <c r="IFD59" i="7"/>
  <c r="IFE59" i="7"/>
  <c r="IFF59" i="7"/>
  <c r="IFG59" i="7"/>
  <c r="IFH59" i="7"/>
  <c r="IFI59" i="7"/>
  <c r="IFJ59" i="7"/>
  <c r="IFK59" i="7"/>
  <c r="IFL59" i="7"/>
  <c r="IFM59" i="7"/>
  <c r="IFN59" i="7"/>
  <c r="IFO59" i="7"/>
  <c r="IFP59" i="7"/>
  <c r="IFQ59" i="7"/>
  <c r="IFR59" i="7"/>
  <c r="IFS59" i="7"/>
  <c r="IFT59" i="7"/>
  <c r="IFU59" i="7"/>
  <c r="IFV59" i="7"/>
  <c r="IFW59" i="7"/>
  <c r="IFX59" i="7"/>
  <c r="IFY59" i="7"/>
  <c r="IFZ59" i="7"/>
  <c r="IGA59" i="7"/>
  <c r="IGB59" i="7"/>
  <c r="IGC59" i="7"/>
  <c r="IGD59" i="7"/>
  <c r="IGE59" i="7"/>
  <c r="IGF59" i="7"/>
  <c r="IGG59" i="7"/>
  <c r="IGH59" i="7"/>
  <c r="IGI59" i="7"/>
  <c r="IGJ59" i="7"/>
  <c r="IGK59" i="7"/>
  <c r="IGL59" i="7"/>
  <c r="IGM59" i="7"/>
  <c r="IGN59" i="7"/>
  <c r="IGO59" i="7"/>
  <c r="IGP59" i="7"/>
  <c r="IGQ59" i="7"/>
  <c r="IGR59" i="7"/>
  <c r="IGS59" i="7"/>
  <c r="IGT59" i="7"/>
  <c r="IGU59" i="7"/>
  <c r="IGV59" i="7"/>
  <c r="IGW59" i="7"/>
  <c r="IGX59" i="7"/>
  <c r="IGY59" i="7"/>
  <c r="IGZ59" i="7"/>
  <c r="IHA59" i="7"/>
  <c r="IHB59" i="7"/>
  <c r="IHC59" i="7"/>
  <c r="IHD59" i="7"/>
  <c r="IHE59" i="7"/>
  <c r="IHF59" i="7"/>
  <c r="IHG59" i="7"/>
  <c r="IHH59" i="7"/>
  <c r="IHI59" i="7"/>
  <c r="IHJ59" i="7"/>
  <c r="IHK59" i="7"/>
  <c r="IHL59" i="7"/>
  <c r="IHM59" i="7"/>
  <c r="IHN59" i="7"/>
  <c r="IHO59" i="7"/>
  <c r="IHP59" i="7"/>
  <c r="IHQ59" i="7"/>
  <c r="IHR59" i="7"/>
  <c r="IHS59" i="7"/>
  <c r="IHT59" i="7"/>
  <c r="IHU59" i="7"/>
  <c r="IHV59" i="7"/>
  <c r="IHW59" i="7"/>
  <c r="IHX59" i="7"/>
  <c r="IHY59" i="7"/>
  <c r="IHZ59" i="7"/>
  <c r="IIA59" i="7"/>
  <c r="IIB59" i="7"/>
  <c r="IIC59" i="7"/>
  <c r="IID59" i="7"/>
  <c r="IIE59" i="7"/>
  <c r="IIF59" i="7"/>
  <c r="IIG59" i="7"/>
  <c r="IIH59" i="7"/>
  <c r="III59" i="7"/>
  <c r="IIJ59" i="7"/>
  <c r="IIK59" i="7"/>
  <c r="IIL59" i="7"/>
  <c r="IIM59" i="7"/>
  <c r="IIN59" i="7"/>
  <c r="IIO59" i="7"/>
  <c r="IIP59" i="7"/>
  <c r="IIQ59" i="7"/>
  <c r="IIR59" i="7"/>
  <c r="IIS59" i="7"/>
  <c r="IIT59" i="7"/>
  <c r="IIU59" i="7"/>
  <c r="IIV59" i="7"/>
  <c r="IIW59" i="7"/>
  <c r="IIX59" i="7"/>
  <c r="IIY59" i="7"/>
  <c r="IIZ59" i="7"/>
  <c r="IJA59" i="7"/>
  <c r="IJB59" i="7"/>
  <c r="IJC59" i="7"/>
  <c r="IJD59" i="7"/>
  <c r="IJE59" i="7"/>
  <c r="IJF59" i="7"/>
  <c r="IJG59" i="7"/>
  <c r="IJH59" i="7"/>
  <c r="IJI59" i="7"/>
  <c r="IJJ59" i="7"/>
  <c r="IJK59" i="7"/>
  <c r="IJL59" i="7"/>
  <c r="IJM59" i="7"/>
  <c r="IJN59" i="7"/>
  <c r="IJO59" i="7"/>
  <c r="IJP59" i="7"/>
  <c r="IJQ59" i="7"/>
  <c r="IJR59" i="7"/>
  <c r="IJS59" i="7"/>
  <c r="IJT59" i="7"/>
  <c r="IJU59" i="7"/>
  <c r="IJV59" i="7"/>
  <c r="IJW59" i="7"/>
  <c r="IJX59" i="7"/>
  <c r="IJY59" i="7"/>
  <c r="IJZ59" i="7"/>
  <c r="IKA59" i="7"/>
  <c r="IKB59" i="7"/>
  <c r="IKC59" i="7"/>
  <c r="IKD59" i="7"/>
  <c r="IKE59" i="7"/>
  <c r="IKF59" i="7"/>
  <c r="IKG59" i="7"/>
  <c r="IKH59" i="7"/>
  <c r="IKI59" i="7"/>
  <c r="IKJ59" i="7"/>
  <c r="IKK59" i="7"/>
  <c r="IKL59" i="7"/>
  <c r="IKM59" i="7"/>
  <c r="IKN59" i="7"/>
  <c r="IKO59" i="7"/>
  <c r="IKP59" i="7"/>
  <c r="IKQ59" i="7"/>
  <c r="IKR59" i="7"/>
  <c r="IKS59" i="7"/>
  <c r="IKT59" i="7"/>
  <c r="IKU59" i="7"/>
  <c r="IKV59" i="7"/>
  <c r="IKW59" i="7"/>
  <c r="IKX59" i="7"/>
  <c r="IKY59" i="7"/>
  <c r="IKZ59" i="7"/>
  <c r="ILA59" i="7"/>
  <c r="ILB59" i="7"/>
  <c r="ILC59" i="7"/>
  <c r="ILD59" i="7"/>
  <c r="ILE59" i="7"/>
  <c r="ILF59" i="7"/>
  <c r="ILG59" i="7"/>
  <c r="ILH59" i="7"/>
  <c r="ILI59" i="7"/>
  <c r="ILJ59" i="7"/>
  <c r="ILK59" i="7"/>
  <c r="ILL59" i="7"/>
  <c r="ILM59" i="7"/>
  <c r="ILN59" i="7"/>
  <c r="ILO59" i="7"/>
  <c r="ILP59" i="7"/>
  <c r="ILQ59" i="7"/>
  <c r="ILR59" i="7"/>
  <c r="ILS59" i="7"/>
  <c r="ILT59" i="7"/>
  <c r="ILU59" i="7"/>
  <c r="ILV59" i="7"/>
  <c r="ILW59" i="7"/>
  <c r="ILX59" i="7"/>
  <c r="ILY59" i="7"/>
  <c r="ILZ59" i="7"/>
  <c r="IMA59" i="7"/>
  <c r="IMB59" i="7"/>
  <c r="IMC59" i="7"/>
  <c r="IMD59" i="7"/>
  <c r="IME59" i="7"/>
  <c r="IMF59" i="7"/>
  <c r="IMG59" i="7"/>
  <c r="IMH59" i="7"/>
  <c r="IMI59" i="7"/>
  <c r="IMJ59" i="7"/>
  <c r="IMK59" i="7"/>
  <c r="IML59" i="7"/>
  <c r="IMM59" i="7"/>
  <c r="IMN59" i="7"/>
  <c r="IMO59" i="7"/>
  <c r="IMP59" i="7"/>
  <c r="IMQ59" i="7"/>
  <c r="IMR59" i="7"/>
  <c r="IMS59" i="7"/>
  <c r="IMT59" i="7"/>
  <c r="IMU59" i="7"/>
  <c r="IMV59" i="7"/>
  <c r="IMW59" i="7"/>
  <c r="IMX59" i="7"/>
  <c r="IMY59" i="7"/>
  <c r="IMZ59" i="7"/>
  <c r="INA59" i="7"/>
  <c r="INB59" i="7"/>
  <c r="INC59" i="7"/>
  <c r="IND59" i="7"/>
  <c r="INE59" i="7"/>
  <c r="INF59" i="7"/>
  <c r="ING59" i="7"/>
  <c r="INH59" i="7"/>
  <c r="INI59" i="7"/>
  <c r="INJ59" i="7"/>
  <c r="INK59" i="7"/>
  <c r="INL59" i="7"/>
  <c r="INM59" i="7"/>
  <c r="INN59" i="7"/>
  <c r="INO59" i="7"/>
  <c r="INP59" i="7"/>
  <c r="INQ59" i="7"/>
  <c r="INR59" i="7"/>
  <c r="INS59" i="7"/>
  <c r="INT59" i="7"/>
  <c r="INU59" i="7"/>
  <c r="INV59" i="7"/>
  <c r="INW59" i="7"/>
  <c r="INX59" i="7"/>
  <c r="INY59" i="7"/>
  <c r="INZ59" i="7"/>
  <c r="IOA59" i="7"/>
  <c r="IOB59" i="7"/>
  <c r="IOC59" i="7"/>
  <c r="IOD59" i="7"/>
  <c r="IOE59" i="7"/>
  <c r="IOF59" i="7"/>
  <c r="IOG59" i="7"/>
  <c r="IOH59" i="7"/>
  <c r="IOI59" i="7"/>
  <c r="IOJ59" i="7"/>
  <c r="IOK59" i="7"/>
  <c r="IOL59" i="7"/>
  <c r="IOM59" i="7"/>
  <c r="ION59" i="7"/>
  <c r="IOO59" i="7"/>
  <c r="IOP59" i="7"/>
  <c r="IOQ59" i="7"/>
  <c r="IOR59" i="7"/>
  <c r="IOS59" i="7"/>
  <c r="IOT59" i="7"/>
  <c r="IOU59" i="7"/>
  <c r="IOV59" i="7"/>
  <c r="IOW59" i="7"/>
  <c r="IOX59" i="7"/>
  <c r="IOY59" i="7"/>
  <c r="IOZ59" i="7"/>
  <c r="IPA59" i="7"/>
  <c r="IPB59" i="7"/>
  <c r="IPC59" i="7"/>
  <c r="IPD59" i="7"/>
  <c r="IPE59" i="7"/>
  <c r="IPF59" i="7"/>
  <c r="IPG59" i="7"/>
  <c r="IPH59" i="7"/>
  <c r="IPI59" i="7"/>
  <c r="IPJ59" i="7"/>
  <c r="IPK59" i="7"/>
  <c r="IPL59" i="7"/>
  <c r="IPM59" i="7"/>
  <c r="IPN59" i="7"/>
  <c r="IPO59" i="7"/>
  <c r="IPP59" i="7"/>
  <c r="IPQ59" i="7"/>
  <c r="IPR59" i="7"/>
  <c r="IPS59" i="7"/>
  <c r="IPT59" i="7"/>
  <c r="IPU59" i="7"/>
  <c r="IPV59" i="7"/>
  <c r="IPW59" i="7"/>
  <c r="IPX59" i="7"/>
  <c r="IPY59" i="7"/>
  <c r="IPZ59" i="7"/>
  <c r="IQA59" i="7"/>
  <c r="IQB59" i="7"/>
  <c r="IQC59" i="7"/>
  <c r="IQD59" i="7"/>
  <c r="IQE59" i="7"/>
  <c r="IQF59" i="7"/>
  <c r="IQG59" i="7"/>
  <c r="IQH59" i="7"/>
  <c r="IQI59" i="7"/>
  <c r="IQJ59" i="7"/>
  <c r="IQK59" i="7"/>
  <c r="IQL59" i="7"/>
  <c r="IQM59" i="7"/>
  <c r="IQN59" i="7"/>
  <c r="IQO59" i="7"/>
  <c r="IQP59" i="7"/>
  <c r="IQQ59" i="7"/>
  <c r="IQR59" i="7"/>
  <c r="IQS59" i="7"/>
  <c r="IQT59" i="7"/>
  <c r="IQU59" i="7"/>
  <c r="IQV59" i="7"/>
  <c r="IQW59" i="7"/>
  <c r="IQX59" i="7"/>
  <c r="IQY59" i="7"/>
  <c r="IQZ59" i="7"/>
  <c r="IRA59" i="7"/>
  <c r="IRB59" i="7"/>
  <c r="IRC59" i="7"/>
  <c r="IRD59" i="7"/>
  <c r="IRE59" i="7"/>
  <c r="IRF59" i="7"/>
  <c r="IRG59" i="7"/>
  <c r="IRH59" i="7"/>
  <c r="IRI59" i="7"/>
  <c r="IRJ59" i="7"/>
  <c r="IRK59" i="7"/>
  <c r="IRL59" i="7"/>
  <c r="IRM59" i="7"/>
  <c r="IRN59" i="7"/>
  <c r="IRO59" i="7"/>
  <c r="IRP59" i="7"/>
  <c r="IRQ59" i="7"/>
  <c r="IRR59" i="7"/>
  <c r="IRS59" i="7"/>
  <c r="IRT59" i="7"/>
  <c r="IRU59" i="7"/>
  <c r="IRV59" i="7"/>
  <c r="IRW59" i="7"/>
  <c r="IRX59" i="7"/>
  <c r="IRY59" i="7"/>
  <c r="IRZ59" i="7"/>
  <c r="ISA59" i="7"/>
  <c r="ISB59" i="7"/>
  <c r="ISC59" i="7"/>
  <c r="ISD59" i="7"/>
  <c r="ISE59" i="7"/>
  <c r="ISF59" i="7"/>
  <c r="ISG59" i="7"/>
  <c r="ISH59" i="7"/>
  <c r="ISI59" i="7"/>
  <c r="ISJ59" i="7"/>
  <c r="ISK59" i="7"/>
  <c r="ISL59" i="7"/>
  <c r="ISM59" i="7"/>
  <c r="ISN59" i="7"/>
  <c r="ISO59" i="7"/>
  <c r="ISP59" i="7"/>
  <c r="ISQ59" i="7"/>
  <c r="ISR59" i="7"/>
  <c r="ISS59" i="7"/>
  <c r="IST59" i="7"/>
  <c r="ISU59" i="7"/>
  <c r="ISV59" i="7"/>
  <c r="ISW59" i="7"/>
  <c r="ISX59" i="7"/>
  <c r="ISY59" i="7"/>
  <c r="ISZ59" i="7"/>
  <c r="ITA59" i="7"/>
  <c r="ITB59" i="7"/>
  <c r="ITC59" i="7"/>
  <c r="ITD59" i="7"/>
  <c r="ITE59" i="7"/>
  <c r="ITF59" i="7"/>
  <c r="ITG59" i="7"/>
  <c r="ITH59" i="7"/>
  <c r="ITI59" i="7"/>
  <c r="ITJ59" i="7"/>
  <c r="ITK59" i="7"/>
  <c r="ITL59" i="7"/>
  <c r="ITM59" i="7"/>
  <c r="ITN59" i="7"/>
  <c r="ITO59" i="7"/>
  <c r="ITP59" i="7"/>
  <c r="ITQ59" i="7"/>
  <c r="ITR59" i="7"/>
  <c r="ITS59" i="7"/>
  <c r="ITT59" i="7"/>
  <c r="ITU59" i="7"/>
  <c r="ITV59" i="7"/>
  <c r="ITW59" i="7"/>
  <c r="ITX59" i="7"/>
  <c r="ITY59" i="7"/>
  <c r="ITZ59" i="7"/>
  <c r="IUA59" i="7"/>
  <c r="IUB59" i="7"/>
  <c r="IUC59" i="7"/>
  <c r="IUD59" i="7"/>
  <c r="IUE59" i="7"/>
  <c r="IUF59" i="7"/>
  <c r="IUG59" i="7"/>
  <c r="IUH59" i="7"/>
  <c r="IUI59" i="7"/>
  <c r="IUJ59" i="7"/>
  <c r="IUK59" i="7"/>
  <c r="IUL59" i="7"/>
  <c r="IUM59" i="7"/>
  <c r="IUN59" i="7"/>
  <c r="IUO59" i="7"/>
  <c r="IUP59" i="7"/>
  <c r="IUQ59" i="7"/>
  <c r="IUR59" i="7"/>
  <c r="IUS59" i="7"/>
  <c r="IUT59" i="7"/>
  <c r="IUU59" i="7"/>
  <c r="IUV59" i="7"/>
  <c r="IUW59" i="7"/>
  <c r="IUX59" i="7"/>
  <c r="IUY59" i="7"/>
  <c r="IUZ59" i="7"/>
  <c r="IVA59" i="7"/>
  <c r="IVB59" i="7"/>
  <c r="IVC59" i="7"/>
  <c r="IVD59" i="7"/>
  <c r="IVE59" i="7"/>
  <c r="IVF59" i="7"/>
  <c r="IVG59" i="7"/>
  <c r="IVH59" i="7"/>
  <c r="IVI59" i="7"/>
  <c r="IVJ59" i="7"/>
  <c r="IVK59" i="7"/>
  <c r="IVL59" i="7"/>
  <c r="IVM59" i="7"/>
  <c r="IVN59" i="7"/>
  <c r="IVO59" i="7"/>
  <c r="IVP59" i="7"/>
  <c r="IVQ59" i="7"/>
  <c r="IVR59" i="7"/>
  <c r="IVS59" i="7"/>
  <c r="IVT59" i="7"/>
  <c r="IVU59" i="7"/>
  <c r="IVV59" i="7"/>
  <c r="IVW59" i="7"/>
  <c r="IVX59" i="7"/>
  <c r="IVY59" i="7"/>
  <c r="IVZ59" i="7"/>
  <c r="IWA59" i="7"/>
  <c r="IWB59" i="7"/>
  <c r="IWC59" i="7"/>
  <c r="IWD59" i="7"/>
  <c r="IWE59" i="7"/>
  <c r="IWF59" i="7"/>
  <c r="IWG59" i="7"/>
  <c r="IWH59" i="7"/>
  <c r="IWI59" i="7"/>
  <c r="IWJ59" i="7"/>
  <c r="IWK59" i="7"/>
  <c r="IWL59" i="7"/>
  <c r="IWM59" i="7"/>
  <c r="IWN59" i="7"/>
  <c r="IWO59" i="7"/>
  <c r="IWP59" i="7"/>
  <c r="IWQ59" i="7"/>
  <c r="IWR59" i="7"/>
  <c r="IWS59" i="7"/>
  <c r="IWT59" i="7"/>
  <c r="IWU59" i="7"/>
  <c r="IWV59" i="7"/>
  <c r="IWW59" i="7"/>
  <c r="IWX59" i="7"/>
  <c r="IWY59" i="7"/>
  <c r="IWZ59" i="7"/>
  <c r="IXA59" i="7"/>
  <c r="IXB59" i="7"/>
  <c r="IXC59" i="7"/>
  <c r="IXD59" i="7"/>
  <c r="IXE59" i="7"/>
  <c r="IXF59" i="7"/>
  <c r="IXG59" i="7"/>
  <c r="IXH59" i="7"/>
  <c r="IXI59" i="7"/>
  <c r="IXJ59" i="7"/>
  <c r="IXK59" i="7"/>
  <c r="IXL59" i="7"/>
  <c r="IXM59" i="7"/>
  <c r="IXN59" i="7"/>
  <c r="IXO59" i="7"/>
  <c r="IXP59" i="7"/>
  <c r="IXQ59" i="7"/>
  <c r="IXR59" i="7"/>
  <c r="IXS59" i="7"/>
  <c r="IXT59" i="7"/>
  <c r="IXU59" i="7"/>
  <c r="IXV59" i="7"/>
  <c r="IXW59" i="7"/>
  <c r="IXX59" i="7"/>
  <c r="IXY59" i="7"/>
  <c r="IXZ59" i="7"/>
  <c r="IYA59" i="7"/>
  <c r="IYB59" i="7"/>
  <c r="IYC59" i="7"/>
  <c r="IYD59" i="7"/>
  <c r="IYE59" i="7"/>
  <c r="IYF59" i="7"/>
  <c r="IYG59" i="7"/>
  <c r="IYH59" i="7"/>
  <c r="IYI59" i="7"/>
  <c r="IYJ59" i="7"/>
  <c r="IYK59" i="7"/>
  <c r="IYL59" i="7"/>
  <c r="IYM59" i="7"/>
  <c r="IYN59" i="7"/>
  <c r="IYO59" i="7"/>
  <c r="IYP59" i="7"/>
  <c r="IYQ59" i="7"/>
  <c r="IYR59" i="7"/>
  <c r="IYS59" i="7"/>
  <c r="IYT59" i="7"/>
  <c r="IYU59" i="7"/>
  <c r="IYV59" i="7"/>
  <c r="IYW59" i="7"/>
  <c r="IYX59" i="7"/>
  <c r="IYY59" i="7"/>
  <c r="IYZ59" i="7"/>
  <c r="IZA59" i="7"/>
  <c r="IZB59" i="7"/>
  <c r="IZC59" i="7"/>
  <c r="IZD59" i="7"/>
  <c r="IZE59" i="7"/>
  <c r="IZF59" i="7"/>
  <c r="IZG59" i="7"/>
  <c r="IZH59" i="7"/>
  <c r="IZI59" i="7"/>
  <c r="IZJ59" i="7"/>
  <c r="IZK59" i="7"/>
  <c r="IZL59" i="7"/>
  <c r="IZM59" i="7"/>
  <c r="IZN59" i="7"/>
  <c r="IZO59" i="7"/>
  <c r="IZP59" i="7"/>
  <c r="IZQ59" i="7"/>
  <c r="IZR59" i="7"/>
  <c r="IZS59" i="7"/>
  <c r="IZT59" i="7"/>
  <c r="IZU59" i="7"/>
  <c r="IZV59" i="7"/>
  <c r="IZW59" i="7"/>
  <c r="IZX59" i="7"/>
  <c r="IZY59" i="7"/>
  <c r="IZZ59" i="7"/>
  <c r="JAA59" i="7"/>
  <c r="JAB59" i="7"/>
  <c r="JAC59" i="7"/>
  <c r="JAD59" i="7"/>
  <c r="JAE59" i="7"/>
  <c r="JAF59" i="7"/>
  <c r="JAG59" i="7"/>
  <c r="JAH59" i="7"/>
  <c r="JAI59" i="7"/>
  <c r="JAJ59" i="7"/>
  <c r="JAK59" i="7"/>
  <c r="JAL59" i="7"/>
  <c r="JAM59" i="7"/>
  <c r="JAN59" i="7"/>
  <c r="JAO59" i="7"/>
  <c r="JAP59" i="7"/>
  <c r="JAQ59" i="7"/>
  <c r="JAR59" i="7"/>
  <c r="JAS59" i="7"/>
  <c r="JAT59" i="7"/>
  <c r="JAU59" i="7"/>
  <c r="JAV59" i="7"/>
  <c r="JAW59" i="7"/>
  <c r="JAX59" i="7"/>
  <c r="JAY59" i="7"/>
  <c r="JAZ59" i="7"/>
  <c r="JBA59" i="7"/>
  <c r="JBB59" i="7"/>
  <c r="JBC59" i="7"/>
  <c r="JBD59" i="7"/>
  <c r="JBE59" i="7"/>
  <c r="JBF59" i="7"/>
  <c r="JBG59" i="7"/>
  <c r="JBH59" i="7"/>
  <c r="JBI59" i="7"/>
  <c r="JBJ59" i="7"/>
  <c r="JBK59" i="7"/>
  <c r="JBL59" i="7"/>
  <c r="JBM59" i="7"/>
  <c r="JBN59" i="7"/>
  <c r="JBO59" i="7"/>
  <c r="JBP59" i="7"/>
  <c r="JBQ59" i="7"/>
  <c r="JBR59" i="7"/>
  <c r="JBS59" i="7"/>
  <c r="JBT59" i="7"/>
  <c r="JBU59" i="7"/>
  <c r="JBV59" i="7"/>
  <c r="JBW59" i="7"/>
  <c r="JBX59" i="7"/>
  <c r="JBY59" i="7"/>
  <c r="JBZ59" i="7"/>
  <c r="JCA59" i="7"/>
  <c r="JCB59" i="7"/>
  <c r="JCC59" i="7"/>
  <c r="JCD59" i="7"/>
  <c r="JCE59" i="7"/>
  <c r="JCF59" i="7"/>
  <c r="JCG59" i="7"/>
  <c r="JCH59" i="7"/>
  <c r="JCI59" i="7"/>
  <c r="JCJ59" i="7"/>
  <c r="JCK59" i="7"/>
  <c r="JCL59" i="7"/>
  <c r="JCM59" i="7"/>
  <c r="JCN59" i="7"/>
  <c r="JCO59" i="7"/>
  <c r="JCP59" i="7"/>
  <c r="JCQ59" i="7"/>
  <c r="JCR59" i="7"/>
  <c r="JCS59" i="7"/>
  <c r="JCT59" i="7"/>
  <c r="JCU59" i="7"/>
  <c r="JCV59" i="7"/>
  <c r="JCW59" i="7"/>
  <c r="JCX59" i="7"/>
  <c r="JCY59" i="7"/>
  <c r="JCZ59" i="7"/>
  <c r="JDA59" i="7"/>
  <c r="JDB59" i="7"/>
  <c r="JDC59" i="7"/>
  <c r="JDD59" i="7"/>
  <c r="JDE59" i="7"/>
  <c r="JDF59" i="7"/>
  <c r="JDG59" i="7"/>
  <c r="JDH59" i="7"/>
  <c r="JDI59" i="7"/>
  <c r="JDJ59" i="7"/>
  <c r="JDK59" i="7"/>
  <c r="JDL59" i="7"/>
  <c r="JDM59" i="7"/>
  <c r="JDN59" i="7"/>
  <c r="JDO59" i="7"/>
  <c r="JDP59" i="7"/>
  <c r="JDQ59" i="7"/>
  <c r="JDR59" i="7"/>
  <c r="JDS59" i="7"/>
  <c r="JDT59" i="7"/>
  <c r="JDU59" i="7"/>
  <c r="JDV59" i="7"/>
  <c r="JDW59" i="7"/>
  <c r="JDX59" i="7"/>
  <c r="JDY59" i="7"/>
  <c r="JDZ59" i="7"/>
  <c r="JEA59" i="7"/>
  <c r="JEB59" i="7"/>
  <c r="JEC59" i="7"/>
  <c r="JED59" i="7"/>
  <c r="JEE59" i="7"/>
  <c r="JEF59" i="7"/>
  <c r="JEG59" i="7"/>
  <c r="JEH59" i="7"/>
  <c r="JEI59" i="7"/>
  <c r="JEJ59" i="7"/>
  <c r="JEK59" i="7"/>
  <c r="JEL59" i="7"/>
  <c r="JEM59" i="7"/>
  <c r="JEN59" i="7"/>
  <c r="JEO59" i="7"/>
  <c r="JEP59" i="7"/>
  <c r="JEQ59" i="7"/>
  <c r="JER59" i="7"/>
  <c r="JES59" i="7"/>
  <c r="JET59" i="7"/>
  <c r="JEU59" i="7"/>
  <c r="JEV59" i="7"/>
  <c r="JEW59" i="7"/>
  <c r="JEX59" i="7"/>
  <c r="JEY59" i="7"/>
  <c r="JEZ59" i="7"/>
  <c r="JFA59" i="7"/>
  <c r="JFB59" i="7"/>
  <c r="JFC59" i="7"/>
  <c r="JFD59" i="7"/>
  <c r="JFE59" i="7"/>
  <c r="JFF59" i="7"/>
  <c r="JFG59" i="7"/>
  <c r="JFH59" i="7"/>
  <c r="JFI59" i="7"/>
  <c r="JFJ59" i="7"/>
  <c r="JFK59" i="7"/>
  <c r="JFL59" i="7"/>
  <c r="JFM59" i="7"/>
  <c r="JFN59" i="7"/>
  <c r="JFO59" i="7"/>
  <c r="JFP59" i="7"/>
  <c r="JFQ59" i="7"/>
  <c r="JFR59" i="7"/>
  <c r="JFS59" i="7"/>
  <c r="JFT59" i="7"/>
  <c r="JFU59" i="7"/>
  <c r="JFV59" i="7"/>
  <c r="JFW59" i="7"/>
  <c r="JFX59" i="7"/>
  <c r="JFY59" i="7"/>
  <c r="JFZ59" i="7"/>
  <c r="JGA59" i="7"/>
  <c r="JGB59" i="7"/>
  <c r="JGC59" i="7"/>
  <c r="JGD59" i="7"/>
  <c r="JGE59" i="7"/>
  <c r="JGF59" i="7"/>
  <c r="JGG59" i="7"/>
  <c r="JGH59" i="7"/>
  <c r="JGI59" i="7"/>
  <c r="JGJ59" i="7"/>
  <c r="JGK59" i="7"/>
  <c r="JGL59" i="7"/>
  <c r="JGM59" i="7"/>
  <c r="JGN59" i="7"/>
  <c r="JGO59" i="7"/>
  <c r="JGP59" i="7"/>
  <c r="JGQ59" i="7"/>
  <c r="JGR59" i="7"/>
  <c r="JGS59" i="7"/>
  <c r="JGT59" i="7"/>
  <c r="JGU59" i="7"/>
  <c r="JGV59" i="7"/>
  <c r="JGW59" i="7"/>
  <c r="JGX59" i="7"/>
  <c r="JGY59" i="7"/>
  <c r="JGZ59" i="7"/>
  <c r="JHA59" i="7"/>
  <c r="JHB59" i="7"/>
  <c r="JHC59" i="7"/>
  <c r="JHD59" i="7"/>
  <c r="JHE59" i="7"/>
  <c r="JHF59" i="7"/>
  <c r="JHG59" i="7"/>
  <c r="JHH59" i="7"/>
  <c r="JHI59" i="7"/>
  <c r="JHJ59" i="7"/>
  <c r="JHK59" i="7"/>
  <c r="JHL59" i="7"/>
  <c r="JHM59" i="7"/>
  <c r="JHN59" i="7"/>
  <c r="JHO59" i="7"/>
  <c r="JHP59" i="7"/>
  <c r="JHQ59" i="7"/>
  <c r="JHR59" i="7"/>
  <c r="JHS59" i="7"/>
  <c r="JHT59" i="7"/>
  <c r="JHU59" i="7"/>
  <c r="JHV59" i="7"/>
  <c r="JHW59" i="7"/>
  <c r="JHX59" i="7"/>
  <c r="JHY59" i="7"/>
  <c r="JHZ59" i="7"/>
  <c r="JIA59" i="7"/>
  <c r="JIB59" i="7"/>
  <c r="JIC59" i="7"/>
  <c r="JID59" i="7"/>
  <c r="JIE59" i="7"/>
  <c r="JIF59" i="7"/>
  <c r="JIG59" i="7"/>
  <c r="JIH59" i="7"/>
  <c r="JII59" i="7"/>
  <c r="JIJ59" i="7"/>
  <c r="JIK59" i="7"/>
  <c r="JIL59" i="7"/>
  <c r="JIM59" i="7"/>
  <c r="JIN59" i="7"/>
  <c r="JIO59" i="7"/>
  <c r="JIP59" i="7"/>
  <c r="JIQ59" i="7"/>
  <c r="JIR59" i="7"/>
  <c r="JIS59" i="7"/>
  <c r="JIT59" i="7"/>
  <c r="JIU59" i="7"/>
  <c r="JIV59" i="7"/>
  <c r="JIW59" i="7"/>
  <c r="JIX59" i="7"/>
  <c r="JIY59" i="7"/>
  <c r="JIZ59" i="7"/>
  <c r="JJA59" i="7"/>
  <c r="JJB59" i="7"/>
  <c r="JJC59" i="7"/>
  <c r="JJD59" i="7"/>
  <c r="JJE59" i="7"/>
  <c r="JJF59" i="7"/>
  <c r="JJG59" i="7"/>
  <c r="JJH59" i="7"/>
  <c r="JJI59" i="7"/>
  <c r="JJJ59" i="7"/>
  <c r="JJK59" i="7"/>
  <c r="JJL59" i="7"/>
  <c r="JJM59" i="7"/>
  <c r="JJN59" i="7"/>
  <c r="JJO59" i="7"/>
  <c r="JJP59" i="7"/>
  <c r="JJQ59" i="7"/>
  <c r="JJR59" i="7"/>
  <c r="JJS59" i="7"/>
  <c r="JJT59" i="7"/>
  <c r="JJU59" i="7"/>
  <c r="JJV59" i="7"/>
  <c r="JJW59" i="7"/>
  <c r="JJX59" i="7"/>
  <c r="JJY59" i="7"/>
  <c r="JJZ59" i="7"/>
  <c r="JKA59" i="7"/>
  <c r="JKB59" i="7"/>
  <c r="JKC59" i="7"/>
  <c r="JKD59" i="7"/>
  <c r="JKE59" i="7"/>
  <c r="JKF59" i="7"/>
  <c r="JKG59" i="7"/>
  <c r="JKH59" i="7"/>
  <c r="JKI59" i="7"/>
  <c r="JKJ59" i="7"/>
  <c r="JKK59" i="7"/>
  <c r="JKL59" i="7"/>
  <c r="JKM59" i="7"/>
  <c r="JKN59" i="7"/>
  <c r="JKO59" i="7"/>
  <c r="JKP59" i="7"/>
  <c r="JKQ59" i="7"/>
  <c r="JKR59" i="7"/>
  <c r="JKS59" i="7"/>
  <c r="JKT59" i="7"/>
  <c r="JKU59" i="7"/>
  <c r="JKV59" i="7"/>
  <c r="JKW59" i="7"/>
  <c r="JKX59" i="7"/>
  <c r="JKY59" i="7"/>
  <c r="JKZ59" i="7"/>
  <c r="JLA59" i="7"/>
  <c r="JLB59" i="7"/>
  <c r="JLC59" i="7"/>
  <c r="JLD59" i="7"/>
  <c r="JLE59" i="7"/>
  <c r="JLF59" i="7"/>
  <c r="JLG59" i="7"/>
  <c r="JLH59" i="7"/>
  <c r="JLI59" i="7"/>
  <c r="JLJ59" i="7"/>
  <c r="JLK59" i="7"/>
  <c r="JLL59" i="7"/>
  <c r="JLM59" i="7"/>
  <c r="JLN59" i="7"/>
  <c r="JLO59" i="7"/>
  <c r="JLP59" i="7"/>
  <c r="JLQ59" i="7"/>
  <c r="JLR59" i="7"/>
  <c r="JLS59" i="7"/>
  <c r="JLT59" i="7"/>
  <c r="JLU59" i="7"/>
  <c r="JLV59" i="7"/>
  <c r="JLW59" i="7"/>
  <c r="JLX59" i="7"/>
  <c r="JLY59" i="7"/>
  <c r="JLZ59" i="7"/>
  <c r="JMA59" i="7"/>
  <c r="JMB59" i="7"/>
  <c r="JMC59" i="7"/>
  <c r="JMD59" i="7"/>
  <c r="JME59" i="7"/>
  <c r="JMF59" i="7"/>
  <c r="JMG59" i="7"/>
  <c r="JMH59" i="7"/>
  <c r="JMI59" i="7"/>
  <c r="JMJ59" i="7"/>
  <c r="JMK59" i="7"/>
  <c r="JML59" i="7"/>
  <c r="JMM59" i="7"/>
  <c r="JMN59" i="7"/>
  <c r="JMO59" i="7"/>
  <c r="JMP59" i="7"/>
  <c r="JMQ59" i="7"/>
  <c r="JMR59" i="7"/>
  <c r="JMS59" i="7"/>
  <c r="JMT59" i="7"/>
  <c r="JMU59" i="7"/>
  <c r="JMV59" i="7"/>
  <c r="JMW59" i="7"/>
  <c r="JMX59" i="7"/>
  <c r="JMY59" i="7"/>
  <c r="JMZ59" i="7"/>
  <c r="JNA59" i="7"/>
  <c r="JNB59" i="7"/>
  <c r="JNC59" i="7"/>
  <c r="JND59" i="7"/>
  <c r="JNE59" i="7"/>
  <c r="JNF59" i="7"/>
  <c r="JNG59" i="7"/>
  <c r="JNH59" i="7"/>
  <c r="JNI59" i="7"/>
  <c r="JNJ59" i="7"/>
  <c r="JNK59" i="7"/>
  <c r="JNL59" i="7"/>
  <c r="JNM59" i="7"/>
  <c r="JNN59" i="7"/>
  <c r="JNO59" i="7"/>
  <c r="JNP59" i="7"/>
  <c r="JNQ59" i="7"/>
  <c r="JNR59" i="7"/>
  <c r="JNS59" i="7"/>
  <c r="JNT59" i="7"/>
  <c r="JNU59" i="7"/>
  <c r="JNV59" i="7"/>
  <c r="JNW59" i="7"/>
  <c r="JNX59" i="7"/>
  <c r="JNY59" i="7"/>
  <c r="JNZ59" i="7"/>
  <c r="JOA59" i="7"/>
  <c r="JOB59" i="7"/>
  <c r="JOC59" i="7"/>
  <c r="JOD59" i="7"/>
  <c r="JOE59" i="7"/>
  <c r="JOF59" i="7"/>
  <c r="JOG59" i="7"/>
  <c r="JOH59" i="7"/>
  <c r="JOI59" i="7"/>
  <c r="JOJ59" i="7"/>
  <c r="JOK59" i="7"/>
  <c r="JOL59" i="7"/>
  <c r="JOM59" i="7"/>
  <c r="JON59" i="7"/>
  <c r="JOO59" i="7"/>
  <c r="JOP59" i="7"/>
  <c r="JOQ59" i="7"/>
  <c r="JOR59" i="7"/>
  <c r="JOS59" i="7"/>
  <c r="JOT59" i="7"/>
  <c r="JOU59" i="7"/>
  <c r="JOV59" i="7"/>
  <c r="JOW59" i="7"/>
  <c r="JOX59" i="7"/>
  <c r="JOY59" i="7"/>
  <c r="JOZ59" i="7"/>
  <c r="JPA59" i="7"/>
  <c r="JPB59" i="7"/>
  <c r="JPC59" i="7"/>
  <c r="JPD59" i="7"/>
  <c r="JPE59" i="7"/>
  <c r="JPF59" i="7"/>
  <c r="JPG59" i="7"/>
  <c r="JPH59" i="7"/>
  <c r="JPI59" i="7"/>
  <c r="JPJ59" i="7"/>
  <c r="JPK59" i="7"/>
  <c r="JPL59" i="7"/>
  <c r="JPM59" i="7"/>
  <c r="JPN59" i="7"/>
  <c r="JPO59" i="7"/>
  <c r="JPP59" i="7"/>
  <c r="JPQ59" i="7"/>
  <c r="JPR59" i="7"/>
  <c r="JPS59" i="7"/>
  <c r="JPT59" i="7"/>
  <c r="JPU59" i="7"/>
  <c r="JPV59" i="7"/>
  <c r="JPW59" i="7"/>
  <c r="JPX59" i="7"/>
  <c r="JPY59" i="7"/>
  <c r="JPZ59" i="7"/>
  <c r="JQA59" i="7"/>
  <c r="JQB59" i="7"/>
  <c r="JQC59" i="7"/>
  <c r="JQD59" i="7"/>
  <c r="JQE59" i="7"/>
  <c r="JQF59" i="7"/>
  <c r="JQG59" i="7"/>
  <c r="JQH59" i="7"/>
  <c r="JQI59" i="7"/>
  <c r="JQJ59" i="7"/>
  <c r="JQK59" i="7"/>
  <c r="JQL59" i="7"/>
  <c r="JQM59" i="7"/>
  <c r="JQN59" i="7"/>
  <c r="JQO59" i="7"/>
  <c r="JQP59" i="7"/>
  <c r="JQQ59" i="7"/>
  <c r="JQR59" i="7"/>
  <c r="JQS59" i="7"/>
  <c r="JQT59" i="7"/>
  <c r="JQU59" i="7"/>
  <c r="JQV59" i="7"/>
  <c r="JQW59" i="7"/>
  <c r="JQX59" i="7"/>
  <c r="JQY59" i="7"/>
  <c r="JQZ59" i="7"/>
  <c r="JRA59" i="7"/>
  <c r="JRB59" i="7"/>
  <c r="JRC59" i="7"/>
  <c r="JRD59" i="7"/>
  <c r="JRE59" i="7"/>
  <c r="JRF59" i="7"/>
  <c r="JRG59" i="7"/>
  <c r="JRH59" i="7"/>
  <c r="JRI59" i="7"/>
  <c r="JRJ59" i="7"/>
  <c r="JRK59" i="7"/>
  <c r="JRL59" i="7"/>
  <c r="JRM59" i="7"/>
  <c r="JRN59" i="7"/>
  <c r="JRO59" i="7"/>
  <c r="JRP59" i="7"/>
  <c r="JRQ59" i="7"/>
  <c r="JRR59" i="7"/>
  <c r="JRS59" i="7"/>
  <c r="JRT59" i="7"/>
  <c r="JRU59" i="7"/>
  <c r="JRV59" i="7"/>
  <c r="JRW59" i="7"/>
  <c r="JRX59" i="7"/>
  <c r="JRY59" i="7"/>
  <c r="JRZ59" i="7"/>
  <c r="JSA59" i="7"/>
  <c r="JSB59" i="7"/>
  <c r="JSC59" i="7"/>
  <c r="JSD59" i="7"/>
  <c r="JSE59" i="7"/>
  <c r="JSF59" i="7"/>
  <c r="JSG59" i="7"/>
  <c r="JSH59" i="7"/>
  <c r="JSI59" i="7"/>
  <c r="JSJ59" i="7"/>
  <c r="JSK59" i="7"/>
  <c r="JSL59" i="7"/>
  <c r="JSM59" i="7"/>
  <c r="JSN59" i="7"/>
  <c r="JSO59" i="7"/>
  <c r="JSP59" i="7"/>
  <c r="JSQ59" i="7"/>
  <c r="JSR59" i="7"/>
  <c r="JSS59" i="7"/>
  <c r="JST59" i="7"/>
  <c r="JSU59" i="7"/>
  <c r="JSV59" i="7"/>
  <c r="JSW59" i="7"/>
  <c r="JSX59" i="7"/>
  <c r="JSY59" i="7"/>
  <c r="JSZ59" i="7"/>
  <c r="JTA59" i="7"/>
  <c r="JTB59" i="7"/>
  <c r="JTC59" i="7"/>
  <c r="JTD59" i="7"/>
  <c r="JTE59" i="7"/>
  <c r="JTF59" i="7"/>
  <c r="JTG59" i="7"/>
  <c r="JTH59" i="7"/>
  <c r="JTI59" i="7"/>
  <c r="JTJ59" i="7"/>
  <c r="JTK59" i="7"/>
  <c r="JTL59" i="7"/>
  <c r="JTM59" i="7"/>
  <c r="JTN59" i="7"/>
  <c r="JTO59" i="7"/>
  <c r="JTP59" i="7"/>
  <c r="JTQ59" i="7"/>
  <c r="JTR59" i="7"/>
  <c r="JTS59" i="7"/>
  <c r="JTT59" i="7"/>
  <c r="JTU59" i="7"/>
  <c r="JTV59" i="7"/>
  <c r="JTW59" i="7"/>
  <c r="JTX59" i="7"/>
  <c r="JTY59" i="7"/>
  <c r="JTZ59" i="7"/>
  <c r="JUA59" i="7"/>
  <c r="JUB59" i="7"/>
  <c r="JUC59" i="7"/>
  <c r="JUD59" i="7"/>
  <c r="JUE59" i="7"/>
  <c r="JUF59" i="7"/>
  <c r="JUG59" i="7"/>
  <c r="JUH59" i="7"/>
  <c r="JUI59" i="7"/>
  <c r="JUJ59" i="7"/>
  <c r="JUK59" i="7"/>
  <c r="JUL59" i="7"/>
  <c r="JUM59" i="7"/>
  <c r="JUN59" i="7"/>
  <c r="JUO59" i="7"/>
  <c r="JUP59" i="7"/>
  <c r="JUQ59" i="7"/>
  <c r="JUR59" i="7"/>
  <c r="JUS59" i="7"/>
  <c r="JUT59" i="7"/>
  <c r="JUU59" i="7"/>
  <c r="JUV59" i="7"/>
  <c r="JUW59" i="7"/>
  <c r="JUX59" i="7"/>
  <c r="JUY59" i="7"/>
  <c r="JUZ59" i="7"/>
  <c r="JVA59" i="7"/>
  <c r="JVB59" i="7"/>
  <c r="JVC59" i="7"/>
  <c r="JVD59" i="7"/>
  <c r="JVE59" i="7"/>
  <c r="JVF59" i="7"/>
  <c r="JVG59" i="7"/>
  <c r="JVH59" i="7"/>
  <c r="JVI59" i="7"/>
  <c r="JVJ59" i="7"/>
  <c r="JVK59" i="7"/>
  <c r="JVL59" i="7"/>
  <c r="JVM59" i="7"/>
  <c r="JVN59" i="7"/>
  <c r="JVO59" i="7"/>
  <c r="JVP59" i="7"/>
  <c r="JVQ59" i="7"/>
  <c r="JVR59" i="7"/>
  <c r="JVS59" i="7"/>
  <c r="JVT59" i="7"/>
  <c r="JVU59" i="7"/>
  <c r="JVV59" i="7"/>
  <c r="JVW59" i="7"/>
  <c r="JVX59" i="7"/>
  <c r="JVY59" i="7"/>
  <c r="JVZ59" i="7"/>
  <c r="JWA59" i="7"/>
  <c r="JWB59" i="7"/>
  <c r="JWC59" i="7"/>
  <c r="JWD59" i="7"/>
  <c r="JWE59" i="7"/>
  <c r="JWF59" i="7"/>
  <c r="JWG59" i="7"/>
  <c r="JWH59" i="7"/>
  <c r="JWI59" i="7"/>
  <c r="JWJ59" i="7"/>
  <c r="JWK59" i="7"/>
  <c r="JWL59" i="7"/>
  <c r="JWM59" i="7"/>
  <c r="JWN59" i="7"/>
  <c r="JWO59" i="7"/>
  <c r="JWP59" i="7"/>
  <c r="JWQ59" i="7"/>
  <c r="JWR59" i="7"/>
  <c r="JWS59" i="7"/>
  <c r="JWT59" i="7"/>
  <c r="JWU59" i="7"/>
  <c r="JWV59" i="7"/>
  <c r="JWW59" i="7"/>
  <c r="JWX59" i="7"/>
  <c r="JWY59" i="7"/>
  <c r="JWZ59" i="7"/>
  <c r="JXA59" i="7"/>
  <c r="JXB59" i="7"/>
  <c r="JXC59" i="7"/>
  <c r="JXD59" i="7"/>
  <c r="JXE59" i="7"/>
  <c r="JXF59" i="7"/>
  <c r="JXG59" i="7"/>
  <c r="JXH59" i="7"/>
  <c r="JXI59" i="7"/>
  <c r="JXJ59" i="7"/>
  <c r="JXK59" i="7"/>
  <c r="JXL59" i="7"/>
  <c r="JXM59" i="7"/>
  <c r="JXN59" i="7"/>
  <c r="JXO59" i="7"/>
  <c r="JXP59" i="7"/>
  <c r="JXQ59" i="7"/>
  <c r="JXR59" i="7"/>
  <c r="JXS59" i="7"/>
  <c r="JXT59" i="7"/>
  <c r="JXU59" i="7"/>
  <c r="JXV59" i="7"/>
  <c r="JXW59" i="7"/>
  <c r="JXX59" i="7"/>
  <c r="JXY59" i="7"/>
  <c r="JXZ59" i="7"/>
  <c r="JYA59" i="7"/>
  <c r="JYB59" i="7"/>
  <c r="JYC59" i="7"/>
  <c r="JYD59" i="7"/>
  <c r="JYE59" i="7"/>
  <c r="JYF59" i="7"/>
  <c r="JYG59" i="7"/>
  <c r="JYH59" i="7"/>
  <c r="JYI59" i="7"/>
  <c r="JYJ59" i="7"/>
  <c r="JYK59" i="7"/>
  <c r="JYL59" i="7"/>
  <c r="JYM59" i="7"/>
  <c r="JYN59" i="7"/>
  <c r="JYO59" i="7"/>
  <c r="JYP59" i="7"/>
  <c r="JYQ59" i="7"/>
  <c r="JYR59" i="7"/>
  <c r="JYS59" i="7"/>
  <c r="JYT59" i="7"/>
  <c r="JYU59" i="7"/>
  <c r="JYV59" i="7"/>
  <c r="JYW59" i="7"/>
  <c r="JYX59" i="7"/>
  <c r="JYY59" i="7"/>
  <c r="JYZ59" i="7"/>
  <c r="JZA59" i="7"/>
  <c r="JZB59" i="7"/>
  <c r="JZC59" i="7"/>
  <c r="JZD59" i="7"/>
  <c r="JZE59" i="7"/>
  <c r="JZF59" i="7"/>
  <c r="JZG59" i="7"/>
  <c r="JZH59" i="7"/>
  <c r="JZI59" i="7"/>
  <c r="JZJ59" i="7"/>
  <c r="JZK59" i="7"/>
  <c r="JZL59" i="7"/>
  <c r="JZM59" i="7"/>
  <c r="JZN59" i="7"/>
  <c r="JZO59" i="7"/>
  <c r="JZP59" i="7"/>
  <c r="JZQ59" i="7"/>
  <c r="JZR59" i="7"/>
  <c r="JZS59" i="7"/>
  <c r="JZT59" i="7"/>
  <c r="JZU59" i="7"/>
  <c r="JZV59" i="7"/>
  <c r="JZW59" i="7"/>
  <c r="JZX59" i="7"/>
  <c r="JZY59" i="7"/>
  <c r="JZZ59" i="7"/>
  <c r="KAA59" i="7"/>
  <c r="KAB59" i="7"/>
  <c r="KAC59" i="7"/>
  <c r="KAD59" i="7"/>
  <c r="KAE59" i="7"/>
  <c r="KAF59" i="7"/>
  <c r="KAG59" i="7"/>
  <c r="KAH59" i="7"/>
  <c r="KAI59" i="7"/>
  <c r="KAJ59" i="7"/>
  <c r="KAK59" i="7"/>
  <c r="KAL59" i="7"/>
  <c r="KAM59" i="7"/>
  <c r="KAN59" i="7"/>
  <c r="KAO59" i="7"/>
  <c r="KAP59" i="7"/>
  <c r="KAQ59" i="7"/>
  <c r="KAR59" i="7"/>
  <c r="KAS59" i="7"/>
  <c r="KAT59" i="7"/>
  <c r="KAU59" i="7"/>
  <c r="KAV59" i="7"/>
  <c r="KAW59" i="7"/>
  <c r="KAX59" i="7"/>
  <c r="KAY59" i="7"/>
  <c r="KAZ59" i="7"/>
  <c r="KBA59" i="7"/>
  <c r="KBB59" i="7"/>
  <c r="KBC59" i="7"/>
  <c r="KBD59" i="7"/>
  <c r="KBE59" i="7"/>
  <c r="KBF59" i="7"/>
  <c r="KBG59" i="7"/>
  <c r="KBH59" i="7"/>
  <c r="KBI59" i="7"/>
  <c r="KBJ59" i="7"/>
  <c r="KBK59" i="7"/>
  <c r="KBL59" i="7"/>
  <c r="KBM59" i="7"/>
  <c r="KBN59" i="7"/>
  <c r="KBO59" i="7"/>
  <c r="KBP59" i="7"/>
  <c r="KBQ59" i="7"/>
  <c r="KBR59" i="7"/>
  <c r="KBS59" i="7"/>
  <c r="KBT59" i="7"/>
  <c r="KBU59" i="7"/>
  <c r="KBV59" i="7"/>
  <c r="KBW59" i="7"/>
  <c r="KBX59" i="7"/>
  <c r="KBY59" i="7"/>
  <c r="KBZ59" i="7"/>
  <c r="KCA59" i="7"/>
  <c r="KCB59" i="7"/>
  <c r="KCC59" i="7"/>
  <c r="KCD59" i="7"/>
  <c r="KCE59" i="7"/>
  <c r="KCF59" i="7"/>
  <c r="KCG59" i="7"/>
  <c r="KCH59" i="7"/>
  <c r="KCI59" i="7"/>
  <c r="KCJ59" i="7"/>
  <c r="KCK59" i="7"/>
  <c r="KCL59" i="7"/>
  <c r="KCM59" i="7"/>
  <c r="KCN59" i="7"/>
  <c r="KCO59" i="7"/>
  <c r="KCP59" i="7"/>
  <c r="KCQ59" i="7"/>
  <c r="KCR59" i="7"/>
  <c r="KCS59" i="7"/>
  <c r="KCT59" i="7"/>
  <c r="KCU59" i="7"/>
  <c r="KCV59" i="7"/>
  <c r="KCW59" i="7"/>
  <c r="KCX59" i="7"/>
  <c r="KCY59" i="7"/>
  <c r="KCZ59" i="7"/>
  <c r="KDA59" i="7"/>
  <c r="KDB59" i="7"/>
  <c r="KDC59" i="7"/>
  <c r="KDD59" i="7"/>
  <c r="KDE59" i="7"/>
  <c r="KDF59" i="7"/>
  <c r="KDG59" i="7"/>
  <c r="KDH59" i="7"/>
  <c r="KDI59" i="7"/>
  <c r="KDJ59" i="7"/>
  <c r="KDK59" i="7"/>
  <c r="KDL59" i="7"/>
  <c r="KDM59" i="7"/>
  <c r="KDN59" i="7"/>
  <c r="KDO59" i="7"/>
  <c r="KDP59" i="7"/>
  <c r="KDQ59" i="7"/>
  <c r="KDR59" i="7"/>
  <c r="KDS59" i="7"/>
  <c r="KDT59" i="7"/>
  <c r="KDU59" i="7"/>
  <c r="KDV59" i="7"/>
  <c r="KDW59" i="7"/>
  <c r="KDX59" i="7"/>
  <c r="KDY59" i="7"/>
  <c r="KDZ59" i="7"/>
  <c r="KEA59" i="7"/>
  <c r="KEB59" i="7"/>
  <c r="KEC59" i="7"/>
  <c r="KED59" i="7"/>
  <c r="KEE59" i="7"/>
  <c r="KEF59" i="7"/>
  <c r="KEG59" i="7"/>
  <c r="KEH59" i="7"/>
  <c r="KEI59" i="7"/>
  <c r="KEJ59" i="7"/>
  <c r="KEK59" i="7"/>
  <c r="KEL59" i="7"/>
  <c r="KEM59" i="7"/>
  <c r="KEN59" i="7"/>
  <c r="KEO59" i="7"/>
  <c r="KEP59" i="7"/>
  <c r="KEQ59" i="7"/>
  <c r="KER59" i="7"/>
  <c r="KES59" i="7"/>
  <c r="KET59" i="7"/>
  <c r="KEU59" i="7"/>
  <c r="KEV59" i="7"/>
  <c r="KEW59" i="7"/>
  <c r="KEX59" i="7"/>
  <c r="KEY59" i="7"/>
  <c r="KEZ59" i="7"/>
  <c r="KFA59" i="7"/>
  <c r="KFB59" i="7"/>
  <c r="KFC59" i="7"/>
  <c r="KFD59" i="7"/>
  <c r="KFE59" i="7"/>
  <c r="KFF59" i="7"/>
  <c r="KFG59" i="7"/>
  <c r="KFH59" i="7"/>
  <c r="KFI59" i="7"/>
  <c r="KFJ59" i="7"/>
  <c r="KFK59" i="7"/>
  <c r="KFL59" i="7"/>
  <c r="KFM59" i="7"/>
  <c r="KFN59" i="7"/>
  <c r="KFO59" i="7"/>
  <c r="KFP59" i="7"/>
  <c r="KFQ59" i="7"/>
  <c r="KFR59" i="7"/>
  <c r="KFS59" i="7"/>
  <c r="KFT59" i="7"/>
  <c r="KFU59" i="7"/>
  <c r="KFV59" i="7"/>
  <c r="KFW59" i="7"/>
  <c r="KFX59" i="7"/>
  <c r="KFY59" i="7"/>
  <c r="KFZ59" i="7"/>
  <c r="KGA59" i="7"/>
  <c r="KGB59" i="7"/>
  <c r="KGC59" i="7"/>
  <c r="KGD59" i="7"/>
  <c r="KGE59" i="7"/>
  <c r="KGF59" i="7"/>
  <c r="KGG59" i="7"/>
  <c r="KGH59" i="7"/>
  <c r="KGI59" i="7"/>
  <c r="KGJ59" i="7"/>
  <c r="KGK59" i="7"/>
  <c r="KGL59" i="7"/>
  <c r="KGM59" i="7"/>
  <c r="KGN59" i="7"/>
  <c r="KGO59" i="7"/>
  <c r="KGP59" i="7"/>
  <c r="KGQ59" i="7"/>
  <c r="KGR59" i="7"/>
  <c r="KGS59" i="7"/>
  <c r="KGT59" i="7"/>
  <c r="KGU59" i="7"/>
  <c r="KGV59" i="7"/>
  <c r="KGW59" i="7"/>
  <c r="KGX59" i="7"/>
  <c r="KGY59" i="7"/>
  <c r="KGZ59" i="7"/>
  <c r="KHA59" i="7"/>
  <c r="KHB59" i="7"/>
  <c r="KHC59" i="7"/>
  <c r="KHD59" i="7"/>
  <c r="KHE59" i="7"/>
  <c r="KHF59" i="7"/>
  <c r="KHG59" i="7"/>
  <c r="KHH59" i="7"/>
  <c r="KHI59" i="7"/>
  <c r="KHJ59" i="7"/>
  <c r="KHK59" i="7"/>
  <c r="KHL59" i="7"/>
  <c r="KHM59" i="7"/>
  <c r="KHN59" i="7"/>
  <c r="KHO59" i="7"/>
  <c r="KHP59" i="7"/>
  <c r="KHQ59" i="7"/>
  <c r="KHR59" i="7"/>
  <c r="KHS59" i="7"/>
  <c r="KHT59" i="7"/>
  <c r="KHU59" i="7"/>
  <c r="KHV59" i="7"/>
  <c r="KHW59" i="7"/>
  <c r="KHX59" i="7"/>
  <c r="KHY59" i="7"/>
  <c r="KHZ59" i="7"/>
  <c r="KIA59" i="7"/>
  <c r="KIB59" i="7"/>
  <c r="KIC59" i="7"/>
  <c r="KID59" i="7"/>
  <c r="KIE59" i="7"/>
  <c r="KIF59" i="7"/>
  <c r="KIG59" i="7"/>
  <c r="KIH59" i="7"/>
  <c r="KII59" i="7"/>
  <c r="KIJ59" i="7"/>
  <c r="KIK59" i="7"/>
  <c r="KIL59" i="7"/>
  <c r="KIM59" i="7"/>
  <c r="KIN59" i="7"/>
  <c r="KIO59" i="7"/>
  <c r="KIP59" i="7"/>
  <c r="KIQ59" i="7"/>
  <c r="KIR59" i="7"/>
  <c r="KIS59" i="7"/>
  <c r="KIT59" i="7"/>
  <c r="KIU59" i="7"/>
  <c r="KIV59" i="7"/>
  <c r="KIW59" i="7"/>
  <c r="KIX59" i="7"/>
  <c r="KIY59" i="7"/>
  <c r="KIZ59" i="7"/>
  <c r="KJA59" i="7"/>
  <c r="KJB59" i="7"/>
  <c r="KJC59" i="7"/>
  <c r="KJD59" i="7"/>
  <c r="KJE59" i="7"/>
  <c r="KJF59" i="7"/>
  <c r="KJG59" i="7"/>
  <c r="KJH59" i="7"/>
  <c r="KJI59" i="7"/>
  <c r="KJJ59" i="7"/>
  <c r="KJK59" i="7"/>
  <c r="KJL59" i="7"/>
  <c r="KJM59" i="7"/>
  <c r="KJN59" i="7"/>
  <c r="KJO59" i="7"/>
  <c r="KJP59" i="7"/>
  <c r="KJQ59" i="7"/>
  <c r="KJR59" i="7"/>
  <c r="KJS59" i="7"/>
  <c r="KJT59" i="7"/>
  <c r="KJU59" i="7"/>
  <c r="KJV59" i="7"/>
  <c r="KJW59" i="7"/>
  <c r="KJX59" i="7"/>
  <c r="KJY59" i="7"/>
  <c r="KJZ59" i="7"/>
  <c r="KKA59" i="7"/>
  <c r="KKB59" i="7"/>
  <c r="KKC59" i="7"/>
  <c r="KKD59" i="7"/>
  <c r="KKE59" i="7"/>
  <c r="KKF59" i="7"/>
  <c r="KKG59" i="7"/>
  <c r="KKH59" i="7"/>
  <c r="KKI59" i="7"/>
  <c r="KKJ59" i="7"/>
  <c r="KKK59" i="7"/>
  <c r="KKL59" i="7"/>
  <c r="KKM59" i="7"/>
  <c r="KKN59" i="7"/>
  <c r="KKO59" i="7"/>
  <c r="KKP59" i="7"/>
  <c r="KKQ59" i="7"/>
  <c r="KKR59" i="7"/>
  <c r="KKS59" i="7"/>
  <c r="KKT59" i="7"/>
  <c r="KKU59" i="7"/>
  <c r="KKV59" i="7"/>
  <c r="KKW59" i="7"/>
  <c r="KKX59" i="7"/>
  <c r="KKY59" i="7"/>
  <c r="KKZ59" i="7"/>
  <c r="KLA59" i="7"/>
  <c r="KLB59" i="7"/>
  <c r="KLC59" i="7"/>
  <c r="KLD59" i="7"/>
  <c r="KLE59" i="7"/>
  <c r="KLF59" i="7"/>
  <c r="KLG59" i="7"/>
  <c r="KLH59" i="7"/>
  <c r="KLI59" i="7"/>
  <c r="KLJ59" i="7"/>
  <c r="KLK59" i="7"/>
  <c r="KLL59" i="7"/>
  <c r="KLM59" i="7"/>
  <c r="KLN59" i="7"/>
  <c r="KLO59" i="7"/>
  <c r="KLP59" i="7"/>
  <c r="KLQ59" i="7"/>
  <c r="KLR59" i="7"/>
  <c r="KLS59" i="7"/>
  <c r="KLT59" i="7"/>
  <c r="KLU59" i="7"/>
  <c r="KLV59" i="7"/>
  <c r="KLW59" i="7"/>
  <c r="KLX59" i="7"/>
  <c r="KLY59" i="7"/>
  <c r="KLZ59" i="7"/>
  <c r="KMA59" i="7"/>
  <c r="KMB59" i="7"/>
  <c r="KMC59" i="7"/>
  <c r="KMD59" i="7"/>
  <c r="KME59" i="7"/>
  <c r="KMF59" i="7"/>
  <c r="KMG59" i="7"/>
  <c r="KMH59" i="7"/>
  <c r="KMI59" i="7"/>
  <c r="KMJ59" i="7"/>
  <c r="KMK59" i="7"/>
  <c r="KML59" i="7"/>
  <c r="KMM59" i="7"/>
  <c r="KMN59" i="7"/>
  <c r="KMO59" i="7"/>
  <c r="KMP59" i="7"/>
  <c r="KMQ59" i="7"/>
  <c r="KMR59" i="7"/>
  <c r="KMS59" i="7"/>
  <c r="KMT59" i="7"/>
  <c r="KMU59" i="7"/>
  <c r="KMV59" i="7"/>
  <c r="KMW59" i="7"/>
  <c r="KMX59" i="7"/>
  <c r="KMY59" i="7"/>
  <c r="KMZ59" i="7"/>
  <c r="KNA59" i="7"/>
  <c r="KNB59" i="7"/>
  <c r="KNC59" i="7"/>
  <c r="KND59" i="7"/>
  <c r="KNE59" i="7"/>
  <c r="KNF59" i="7"/>
  <c r="KNG59" i="7"/>
  <c r="KNH59" i="7"/>
  <c r="KNI59" i="7"/>
  <c r="KNJ59" i="7"/>
  <c r="KNK59" i="7"/>
  <c r="KNL59" i="7"/>
  <c r="KNM59" i="7"/>
  <c r="KNN59" i="7"/>
  <c r="KNO59" i="7"/>
  <c r="KNP59" i="7"/>
  <c r="KNQ59" i="7"/>
  <c r="KNR59" i="7"/>
  <c r="KNS59" i="7"/>
  <c r="KNT59" i="7"/>
  <c r="KNU59" i="7"/>
  <c r="KNV59" i="7"/>
  <c r="KNW59" i="7"/>
  <c r="KNX59" i="7"/>
  <c r="KNY59" i="7"/>
  <c r="KNZ59" i="7"/>
  <c r="KOA59" i="7"/>
  <c r="KOB59" i="7"/>
  <c r="KOC59" i="7"/>
  <c r="KOD59" i="7"/>
  <c r="KOE59" i="7"/>
  <c r="KOF59" i="7"/>
  <c r="KOG59" i="7"/>
  <c r="KOH59" i="7"/>
  <c r="KOI59" i="7"/>
  <c r="KOJ59" i="7"/>
  <c r="KOK59" i="7"/>
  <c r="KOL59" i="7"/>
  <c r="KOM59" i="7"/>
  <c r="KON59" i="7"/>
  <c r="KOO59" i="7"/>
  <c r="KOP59" i="7"/>
  <c r="KOQ59" i="7"/>
  <c r="KOR59" i="7"/>
  <c r="KOS59" i="7"/>
  <c r="KOT59" i="7"/>
  <c r="KOU59" i="7"/>
  <c r="KOV59" i="7"/>
  <c r="KOW59" i="7"/>
  <c r="KOX59" i="7"/>
  <c r="KOY59" i="7"/>
  <c r="KOZ59" i="7"/>
  <c r="KPA59" i="7"/>
  <c r="KPB59" i="7"/>
  <c r="KPC59" i="7"/>
  <c r="KPD59" i="7"/>
  <c r="KPE59" i="7"/>
  <c r="KPF59" i="7"/>
  <c r="KPG59" i="7"/>
  <c r="KPH59" i="7"/>
  <c r="KPI59" i="7"/>
  <c r="KPJ59" i="7"/>
  <c r="KPK59" i="7"/>
  <c r="KPL59" i="7"/>
  <c r="KPM59" i="7"/>
  <c r="KPN59" i="7"/>
  <c r="KPO59" i="7"/>
  <c r="KPP59" i="7"/>
  <c r="KPQ59" i="7"/>
  <c r="KPR59" i="7"/>
  <c r="KPS59" i="7"/>
  <c r="KPT59" i="7"/>
  <c r="KPU59" i="7"/>
  <c r="KPV59" i="7"/>
  <c r="KPW59" i="7"/>
  <c r="KPX59" i="7"/>
  <c r="KPY59" i="7"/>
  <c r="KPZ59" i="7"/>
  <c r="KQA59" i="7"/>
  <c r="KQB59" i="7"/>
  <c r="KQC59" i="7"/>
  <c r="KQD59" i="7"/>
  <c r="KQE59" i="7"/>
  <c r="KQF59" i="7"/>
  <c r="KQG59" i="7"/>
  <c r="KQH59" i="7"/>
  <c r="KQI59" i="7"/>
  <c r="KQJ59" i="7"/>
  <c r="KQK59" i="7"/>
  <c r="KQL59" i="7"/>
  <c r="KQM59" i="7"/>
  <c r="KQN59" i="7"/>
  <c r="KQO59" i="7"/>
  <c r="KQP59" i="7"/>
  <c r="KQQ59" i="7"/>
  <c r="KQR59" i="7"/>
  <c r="KQS59" i="7"/>
  <c r="KQT59" i="7"/>
  <c r="KQU59" i="7"/>
  <c r="KQV59" i="7"/>
  <c r="KQW59" i="7"/>
  <c r="KQX59" i="7"/>
  <c r="KQY59" i="7"/>
  <c r="KQZ59" i="7"/>
  <c r="KRA59" i="7"/>
  <c r="KRB59" i="7"/>
  <c r="KRC59" i="7"/>
  <c r="KRD59" i="7"/>
  <c r="KRE59" i="7"/>
  <c r="KRF59" i="7"/>
  <c r="KRG59" i="7"/>
  <c r="KRH59" i="7"/>
  <c r="KRI59" i="7"/>
  <c r="KRJ59" i="7"/>
  <c r="KRK59" i="7"/>
  <c r="KRL59" i="7"/>
  <c r="KRM59" i="7"/>
  <c r="KRN59" i="7"/>
  <c r="KRO59" i="7"/>
  <c r="KRP59" i="7"/>
  <c r="KRQ59" i="7"/>
  <c r="KRR59" i="7"/>
  <c r="KRS59" i="7"/>
  <c r="KRT59" i="7"/>
  <c r="KRU59" i="7"/>
  <c r="KRV59" i="7"/>
  <c r="KRW59" i="7"/>
  <c r="KRX59" i="7"/>
  <c r="KRY59" i="7"/>
  <c r="KRZ59" i="7"/>
  <c r="KSA59" i="7"/>
  <c r="KSB59" i="7"/>
  <c r="KSC59" i="7"/>
  <c r="KSD59" i="7"/>
  <c r="KSE59" i="7"/>
  <c r="KSF59" i="7"/>
  <c r="KSG59" i="7"/>
  <c r="KSH59" i="7"/>
  <c r="KSI59" i="7"/>
  <c r="KSJ59" i="7"/>
  <c r="KSK59" i="7"/>
  <c r="KSL59" i="7"/>
  <c r="KSM59" i="7"/>
  <c r="KSN59" i="7"/>
  <c r="KSO59" i="7"/>
  <c r="KSP59" i="7"/>
  <c r="KSQ59" i="7"/>
  <c r="KSR59" i="7"/>
  <c r="KSS59" i="7"/>
  <c r="KST59" i="7"/>
  <c r="KSU59" i="7"/>
  <c r="KSV59" i="7"/>
  <c r="KSW59" i="7"/>
  <c r="KSX59" i="7"/>
  <c r="KSY59" i="7"/>
  <c r="KSZ59" i="7"/>
  <c r="KTA59" i="7"/>
  <c r="KTB59" i="7"/>
  <c r="KTC59" i="7"/>
  <c r="KTD59" i="7"/>
  <c r="KTE59" i="7"/>
  <c r="KTF59" i="7"/>
  <c r="KTG59" i="7"/>
  <c r="KTH59" i="7"/>
  <c r="KTI59" i="7"/>
  <c r="KTJ59" i="7"/>
  <c r="KTK59" i="7"/>
  <c r="KTL59" i="7"/>
  <c r="KTM59" i="7"/>
  <c r="KTN59" i="7"/>
  <c r="KTO59" i="7"/>
  <c r="KTP59" i="7"/>
  <c r="KTQ59" i="7"/>
  <c r="KTR59" i="7"/>
  <c r="KTS59" i="7"/>
  <c r="KTT59" i="7"/>
  <c r="KTU59" i="7"/>
  <c r="KTV59" i="7"/>
  <c r="KTW59" i="7"/>
  <c r="KTX59" i="7"/>
  <c r="KTY59" i="7"/>
  <c r="KTZ59" i="7"/>
  <c r="KUA59" i="7"/>
  <c r="KUB59" i="7"/>
  <c r="KUC59" i="7"/>
  <c r="KUD59" i="7"/>
  <c r="KUE59" i="7"/>
  <c r="KUF59" i="7"/>
  <c r="KUG59" i="7"/>
  <c r="KUH59" i="7"/>
  <c r="KUI59" i="7"/>
  <c r="KUJ59" i="7"/>
  <c r="KUK59" i="7"/>
  <c r="KUL59" i="7"/>
  <c r="KUM59" i="7"/>
  <c r="KUN59" i="7"/>
  <c r="KUO59" i="7"/>
  <c r="KUP59" i="7"/>
  <c r="KUQ59" i="7"/>
  <c r="KUR59" i="7"/>
  <c r="KUS59" i="7"/>
  <c r="KUT59" i="7"/>
  <c r="KUU59" i="7"/>
  <c r="KUV59" i="7"/>
  <c r="KUW59" i="7"/>
  <c r="KUX59" i="7"/>
  <c r="KUY59" i="7"/>
  <c r="KUZ59" i="7"/>
  <c r="KVA59" i="7"/>
  <c r="KVB59" i="7"/>
  <c r="KVC59" i="7"/>
  <c r="KVD59" i="7"/>
  <c r="KVE59" i="7"/>
  <c r="KVF59" i="7"/>
  <c r="KVG59" i="7"/>
  <c r="KVH59" i="7"/>
  <c r="KVI59" i="7"/>
  <c r="KVJ59" i="7"/>
  <c r="KVK59" i="7"/>
  <c r="KVL59" i="7"/>
  <c r="KVM59" i="7"/>
  <c r="KVN59" i="7"/>
  <c r="KVO59" i="7"/>
  <c r="KVP59" i="7"/>
  <c r="KVQ59" i="7"/>
  <c r="KVR59" i="7"/>
  <c r="KVS59" i="7"/>
  <c r="KVT59" i="7"/>
  <c r="KVU59" i="7"/>
  <c r="KVV59" i="7"/>
  <c r="KVW59" i="7"/>
  <c r="KVX59" i="7"/>
  <c r="KVY59" i="7"/>
  <c r="KVZ59" i="7"/>
  <c r="KWA59" i="7"/>
  <c r="KWB59" i="7"/>
  <c r="KWC59" i="7"/>
  <c r="KWD59" i="7"/>
  <c r="KWE59" i="7"/>
  <c r="KWF59" i="7"/>
  <c r="KWG59" i="7"/>
  <c r="KWH59" i="7"/>
  <c r="KWI59" i="7"/>
  <c r="KWJ59" i="7"/>
  <c r="KWK59" i="7"/>
  <c r="KWL59" i="7"/>
  <c r="KWM59" i="7"/>
  <c r="KWN59" i="7"/>
  <c r="KWO59" i="7"/>
  <c r="KWP59" i="7"/>
  <c r="KWQ59" i="7"/>
  <c r="KWR59" i="7"/>
  <c r="KWS59" i="7"/>
  <c r="KWT59" i="7"/>
  <c r="KWU59" i="7"/>
  <c r="KWV59" i="7"/>
  <c r="KWW59" i="7"/>
  <c r="KWX59" i="7"/>
  <c r="KWY59" i="7"/>
  <c r="KWZ59" i="7"/>
  <c r="KXA59" i="7"/>
  <c r="KXB59" i="7"/>
  <c r="KXC59" i="7"/>
  <c r="KXD59" i="7"/>
  <c r="KXE59" i="7"/>
  <c r="KXF59" i="7"/>
  <c r="KXG59" i="7"/>
  <c r="KXH59" i="7"/>
  <c r="KXI59" i="7"/>
  <c r="KXJ59" i="7"/>
  <c r="KXK59" i="7"/>
  <c r="KXL59" i="7"/>
  <c r="KXM59" i="7"/>
  <c r="KXN59" i="7"/>
  <c r="KXO59" i="7"/>
  <c r="KXP59" i="7"/>
  <c r="KXQ59" i="7"/>
  <c r="KXR59" i="7"/>
  <c r="KXS59" i="7"/>
  <c r="KXT59" i="7"/>
  <c r="KXU59" i="7"/>
  <c r="KXV59" i="7"/>
  <c r="KXW59" i="7"/>
  <c r="KXX59" i="7"/>
  <c r="KXY59" i="7"/>
  <c r="KXZ59" i="7"/>
  <c r="KYA59" i="7"/>
  <c r="KYB59" i="7"/>
  <c r="KYC59" i="7"/>
  <c r="KYD59" i="7"/>
  <c r="KYE59" i="7"/>
  <c r="KYF59" i="7"/>
  <c r="KYG59" i="7"/>
  <c r="KYH59" i="7"/>
  <c r="KYI59" i="7"/>
  <c r="KYJ59" i="7"/>
  <c r="KYK59" i="7"/>
  <c r="KYL59" i="7"/>
  <c r="KYM59" i="7"/>
  <c r="KYN59" i="7"/>
  <c r="KYO59" i="7"/>
  <c r="KYP59" i="7"/>
  <c r="KYQ59" i="7"/>
  <c r="KYR59" i="7"/>
  <c r="KYS59" i="7"/>
  <c r="KYT59" i="7"/>
  <c r="KYU59" i="7"/>
  <c r="KYV59" i="7"/>
  <c r="KYW59" i="7"/>
  <c r="KYX59" i="7"/>
  <c r="KYY59" i="7"/>
  <c r="KYZ59" i="7"/>
  <c r="KZA59" i="7"/>
  <c r="KZB59" i="7"/>
  <c r="KZC59" i="7"/>
  <c r="KZD59" i="7"/>
  <c r="KZE59" i="7"/>
  <c r="KZF59" i="7"/>
  <c r="KZG59" i="7"/>
  <c r="KZH59" i="7"/>
  <c r="KZI59" i="7"/>
  <c r="KZJ59" i="7"/>
  <c r="KZK59" i="7"/>
  <c r="KZL59" i="7"/>
  <c r="KZM59" i="7"/>
  <c r="KZN59" i="7"/>
  <c r="KZO59" i="7"/>
  <c r="KZP59" i="7"/>
  <c r="KZQ59" i="7"/>
  <c r="KZR59" i="7"/>
  <c r="KZS59" i="7"/>
  <c r="KZT59" i="7"/>
  <c r="KZU59" i="7"/>
  <c r="KZV59" i="7"/>
  <c r="KZW59" i="7"/>
  <c r="KZX59" i="7"/>
  <c r="KZY59" i="7"/>
  <c r="KZZ59" i="7"/>
  <c r="LAA59" i="7"/>
  <c r="LAB59" i="7"/>
  <c r="LAC59" i="7"/>
  <c r="LAD59" i="7"/>
  <c r="LAE59" i="7"/>
  <c r="LAF59" i="7"/>
  <c r="LAG59" i="7"/>
  <c r="LAH59" i="7"/>
  <c r="LAI59" i="7"/>
  <c r="LAJ59" i="7"/>
  <c r="LAK59" i="7"/>
  <c r="LAL59" i="7"/>
  <c r="LAM59" i="7"/>
  <c r="LAN59" i="7"/>
  <c r="LAO59" i="7"/>
  <c r="LAP59" i="7"/>
  <c r="LAQ59" i="7"/>
  <c r="LAR59" i="7"/>
  <c r="LAS59" i="7"/>
  <c r="LAT59" i="7"/>
  <c r="LAU59" i="7"/>
  <c r="LAV59" i="7"/>
  <c r="LAW59" i="7"/>
  <c r="LAX59" i="7"/>
  <c r="LAY59" i="7"/>
  <c r="LAZ59" i="7"/>
  <c r="LBA59" i="7"/>
  <c r="LBB59" i="7"/>
  <c r="LBC59" i="7"/>
  <c r="LBD59" i="7"/>
  <c r="LBE59" i="7"/>
  <c r="LBF59" i="7"/>
  <c r="LBG59" i="7"/>
  <c r="LBH59" i="7"/>
  <c r="LBI59" i="7"/>
  <c r="LBJ59" i="7"/>
  <c r="LBK59" i="7"/>
  <c r="LBL59" i="7"/>
  <c r="LBM59" i="7"/>
  <c r="LBN59" i="7"/>
  <c r="LBO59" i="7"/>
  <c r="LBP59" i="7"/>
  <c r="LBQ59" i="7"/>
  <c r="LBR59" i="7"/>
  <c r="LBS59" i="7"/>
  <c r="LBT59" i="7"/>
  <c r="LBU59" i="7"/>
  <c r="LBV59" i="7"/>
  <c r="LBW59" i="7"/>
  <c r="LBX59" i="7"/>
  <c r="LBY59" i="7"/>
  <c r="LBZ59" i="7"/>
  <c r="LCA59" i="7"/>
  <c r="LCB59" i="7"/>
  <c r="LCC59" i="7"/>
  <c r="LCD59" i="7"/>
  <c r="LCE59" i="7"/>
  <c r="LCF59" i="7"/>
  <c r="LCG59" i="7"/>
  <c r="LCH59" i="7"/>
  <c r="LCI59" i="7"/>
  <c r="LCJ59" i="7"/>
  <c r="LCK59" i="7"/>
  <c r="LCL59" i="7"/>
  <c r="LCM59" i="7"/>
  <c r="LCN59" i="7"/>
  <c r="LCO59" i="7"/>
  <c r="LCP59" i="7"/>
  <c r="LCQ59" i="7"/>
  <c r="LCR59" i="7"/>
  <c r="LCS59" i="7"/>
  <c r="LCT59" i="7"/>
  <c r="LCU59" i="7"/>
  <c r="LCV59" i="7"/>
  <c r="LCW59" i="7"/>
  <c r="LCX59" i="7"/>
  <c r="LCY59" i="7"/>
  <c r="LCZ59" i="7"/>
  <c r="LDA59" i="7"/>
  <c r="LDB59" i="7"/>
  <c r="LDC59" i="7"/>
  <c r="LDD59" i="7"/>
  <c r="LDE59" i="7"/>
  <c r="LDF59" i="7"/>
  <c r="LDG59" i="7"/>
  <c r="LDH59" i="7"/>
  <c r="LDI59" i="7"/>
  <c r="LDJ59" i="7"/>
  <c r="LDK59" i="7"/>
  <c r="LDL59" i="7"/>
  <c r="LDM59" i="7"/>
  <c r="LDN59" i="7"/>
  <c r="LDO59" i="7"/>
  <c r="LDP59" i="7"/>
  <c r="LDQ59" i="7"/>
  <c r="LDR59" i="7"/>
  <c r="LDS59" i="7"/>
  <c r="LDT59" i="7"/>
  <c r="LDU59" i="7"/>
  <c r="LDV59" i="7"/>
  <c r="LDW59" i="7"/>
  <c r="LDX59" i="7"/>
  <c r="LDY59" i="7"/>
  <c r="LDZ59" i="7"/>
  <c r="LEA59" i="7"/>
  <c r="LEB59" i="7"/>
  <c r="LEC59" i="7"/>
  <c r="LED59" i="7"/>
  <c r="LEE59" i="7"/>
  <c r="LEF59" i="7"/>
  <c r="LEG59" i="7"/>
  <c r="LEH59" i="7"/>
  <c r="LEI59" i="7"/>
  <c r="LEJ59" i="7"/>
  <c r="LEK59" i="7"/>
  <c r="LEL59" i="7"/>
  <c r="LEM59" i="7"/>
  <c r="LEN59" i="7"/>
  <c r="LEO59" i="7"/>
  <c r="LEP59" i="7"/>
  <c r="LEQ59" i="7"/>
  <c r="LER59" i="7"/>
  <c r="LES59" i="7"/>
  <c r="LET59" i="7"/>
  <c r="LEU59" i="7"/>
  <c r="LEV59" i="7"/>
  <c r="LEW59" i="7"/>
  <c r="LEX59" i="7"/>
  <c r="LEY59" i="7"/>
  <c r="LEZ59" i="7"/>
  <c r="LFA59" i="7"/>
  <c r="LFB59" i="7"/>
  <c r="LFC59" i="7"/>
  <c r="LFD59" i="7"/>
  <c r="LFE59" i="7"/>
  <c r="LFF59" i="7"/>
  <c r="LFG59" i="7"/>
  <c r="LFH59" i="7"/>
  <c r="LFI59" i="7"/>
  <c r="LFJ59" i="7"/>
  <c r="LFK59" i="7"/>
  <c r="LFL59" i="7"/>
  <c r="LFM59" i="7"/>
  <c r="LFN59" i="7"/>
  <c r="LFO59" i="7"/>
  <c r="LFP59" i="7"/>
  <c r="LFQ59" i="7"/>
  <c r="LFR59" i="7"/>
  <c r="LFS59" i="7"/>
  <c r="LFT59" i="7"/>
  <c r="LFU59" i="7"/>
  <c r="LFV59" i="7"/>
  <c r="LFW59" i="7"/>
  <c r="LFX59" i="7"/>
  <c r="LFY59" i="7"/>
  <c r="LFZ59" i="7"/>
  <c r="LGA59" i="7"/>
  <c r="LGB59" i="7"/>
  <c r="LGC59" i="7"/>
  <c r="LGD59" i="7"/>
  <c r="LGE59" i="7"/>
  <c r="LGF59" i="7"/>
  <c r="LGG59" i="7"/>
  <c r="LGH59" i="7"/>
  <c r="LGI59" i="7"/>
  <c r="LGJ59" i="7"/>
  <c r="LGK59" i="7"/>
  <c r="LGL59" i="7"/>
  <c r="LGM59" i="7"/>
  <c r="LGN59" i="7"/>
  <c r="LGO59" i="7"/>
  <c r="LGP59" i="7"/>
  <c r="LGQ59" i="7"/>
  <c r="LGR59" i="7"/>
  <c r="LGS59" i="7"/>
  <c r="LGT59" i="7"/>
  <c r="LGU59" i="7"/>
  <c r="LGV59" i="7"/>
  <c r="LGW59" i="7"/>
  <c r="LGX59" i="7"/>
  <c r="LGY59" i="7"/>
  <c r="LGZ59" i="7"/>
  <c r="LHA59" i="7"/>
  <c r="LHB59" i="7"/>
  <c r="LHC59" i="7"/>
  <c r="LHD59" i="7"/>
  <c r="LHE59" i="7"/>
  <c r="LHF59" i="7"/>
  <c r="LHG59" i="7"/>
  <c r="LHH59" i="7"/>
  <c r="LHI59" i="7"/>
  <c r="LHJ59" i="7"/>
  <c r="LHK59" i="7"/>
  <c r="LHL59" i="7"/>
  <c r="LHM59" i="7"/>
  <c r="LHN59" i="7"/>
  <c r="LHO59" i="7"/>
  <c r="LHP59" i="7"/>
  <c r="LHQ59" i="7"/>
  <c r="LHR59" i="7"/>
  <c r="LHS59" i="7"/>
  <c r="LHT59" i="7"/>
  <c r="LHU59" i="7"/>
  <c r="LHV59" i="7"/>
  <c r="LHW59" i="7"/>
  <c r="LHX59" i="7"/>
  <c r="LHY59" i="7"/>
  <c r="LHZ59" i="7"/>
  <c r="LIA59" i="7"/>
  <c r="LIB59" i="7"/>
  <c r="LIC59" i="7"/>
  <c r="LID59" i="7"/>
  <c r="LIE59" i="7"/>
  <c r="LIF59" i="7"/>
  <c r="LIG59" i="7"/>
  <c r="LIH59" i="7"/>
  <c r="LII59" i="7"/>
  <c r="LIJ59" i="7"/>
  <c r="LIK59" i="7"/>
  <c r="LIL59" i="7"/>
  <c r="LIM59" i="7"/>
  <c r="LIN59" i="7"/>
  <c r="LIO59" i="7"/>
  <c r="LIP59" i="7"/>
  <c r="LIQ59" i="7"/>
  <c r="LIR59" i="7"/>
  <c r="LIS59" i="7"/>
  <c r="LIT59" i="7"/>
  <c r="LIU59" i="7"/>
  <c r="LIV59" i="7"/>
  <c r="LIW59" i="7"/>
  <c r="LIX59" i="7"/>
  <c r="LIY59" i="7"/>
  <c r="LIZ59" i="7"/>
  <c r="LJA59" i="7"/>
  <c r="LJB59" i="7"/>
  <c r="LJC59" i="7"/>
  <c r="LJD59" i="7"/>
  <c r="LJE59" i="7"/>
  <c r="LJF59" i="7"/>
  <c r="LJG59" i="7"/>
  <c r="LJH59" i="7"/>
  <c r="LJI59" i="7"/>
  <c r="LJJ59" i="7"/>
  <c r="LJK59" i="7"/>
  <c r="LJL59" i="7"/>
  <c r="LJM59" i="7"/>
  <c r="LJN59" i="7"/>
  <c r="LJO59" i="7"/>
  <c r="LJP59" i="7"/>
  <c r="LJQ59" i="7"/>
  <c r="LJR59" i="7"/>
  <c r="LJS59" i="7"/>
  <c r="LJT59" i="7"/>
  <c r="LJU59" i="7"/>
  <c r="LJV59" i="7"/>
  <c r="LJW59" i="7"/>
  <c r="LJX59" i="7"/>
  <c r="LJY59" i="7"/>
  <c r="LJZ59" i="7"/>
  <c r="LKA59" i="7"/>
  <c r="LKB59" i="7"/>
  <c r="LKC59" i="7"/>
  <c r="LKD59" i="7"/>
  <c r="LKE59" i="7"/>
  <c r="LKF59" i="7"/>
  <c r="LKG59" i="7"/>
  <c r="LKH59" i="7"/>
  <c r="LKI59" i="7"/>
  <c r="LKJ59" i="7"/>
  <c r="LKK59" i="7"/>
  <c r="LKL59" i="7"/>
  <c r="LKM59" i="7"/>
  <c r="LKN59" i="7"/>
  <c r="LKO59" i="7"/>
  <c r="LKP59" i="7"/>
  <c r="LKQ59" i="7"/>
  <c r="LKR59" i="7"/>
  <c r="LKS59" i="7"/>
  <c r="LKT59" i="7"/>
  <c r="LKU59" i="7"/>
  <c r="LKV59" i="7"/>
  <c r="LKW59" i="7"/>
  <c r="LKX59" i="7"/>
  <c r="LKY59" i="7"/>
  <c r="LKZ59" i="7"/>
  <c r="LLA59" i="7"/>
  <c r="LLB59" i="7"/>
  <c r="LLC59" i="7"/>
  <c r="LLD59" i="7"/>
  <c r="LLE59" i="7"/>
  <c r="LLF59" i="7"/>
  <c r="LLG59" i="7"/>
  <c r="LLH59" i="7"/>
  <c r="LLI59" i="7"/>
  <c r="LLJ59" i="7"/>
  <c r="LLK59" i="7"/>
  <c r="LLL59" i="7"/>
  <c r="LLM59" i="7"/>
  <c r="LLN59" i="7"/>
  <c r="LLO59" i="7"/>
  <c r="LLP59" i="7"/>
  <c r="LLQ59" i="7"/>
  <c r="LLR59" i="7"/>
  <c r="LLS59" i="7"/>
  <c r="LLT59" i="7"/>
  <c r="LLU59" i="7"/>
  <c r="LLV59" i="7"/>
  <c r="LLW59" i="7"/>
  <c r="LLX59" i="7"/>
  <c r="LLY59" i="7"/>
  <c r="LLZ59" i="7"/>
  <c r="LMA59" i="7"/>
  <c r="LMB59" i="7"/>
  <c r="LMC59" i="7"/>
  <c r="LMD59" i="7"/>
  <c r="LME59" i="7"/>
  <c r="LMF59" i="7"/>
  <c r="LMG59" i="7"/>
  <c r="LMH59" i="7"/>
  <c r="LMI59" i="7"/>
  <c r="LMJ59" i="7"/>
  <c r="LMK59" i="7"/>
  <c r="LML59" i="7"/>
  <c r="LMM59" i="7"/>
  <c r="LMN59" i="7"/>
  <c r="LMO59" i="7"/>
  <c r="LMP59" i="7"/>
  <c r="LMQ59" i="7"/>
  <c r="LMR59" i="7"/>
  <c r="LMS59" i="7"/>
  <c r="LMT59" i="7"/>
  <c r="LMU59" i="7"/>
  <c r="LMV59" i="7"/>
  <c r="LMW59" i="7"/>
  <c r="LMX59" i="7"/>
  <c r="LMY59" i="7"/>
  <c r="LMZ59" i="7"/>
  <c r="LNA59" i="7"/>
  <c r="LNB59" i="7"/>
  <c r="LNC59" i="7"/>
  <c r="LND59" i="7"/>
  <c r="LNE59" i="7"/>
  <c r="LNF59" i="7"/>
  <c r="LNG59" i="7"/>
  <c r="LNH59" i="7"/>
  <c r="LNI59" i="7"/>
  <c r="LNJ59" i="7"/>
  <c r="LNK59" i="7"/>
  <c r="LNL59" i="7"/>
  <c r="LNM59" i="7"/>
  <c r="LNN59" i="7"/>
  <c r="LNO59" i="7"/>
  <c r="LNP59" i="7"/>
  <c r="LNQ59" i="7"/>
  <c r="LNR59" i="7"/>
  <c r="LNS59" i="7"/>
  <c r="LNT59" i="7"/>
  <c r="LNU59" i="7"/>
  <c r="LNV59" i="7"/>
  <c r="LNW59" i="7"/>
  <c r="LNX59" i="7"/>
  <c r="LNY59" i="7"/>
  <c r="LNZ59" i="7"/>
  <c r="LOA59" i="7"/>
  <c r="LOB59" i="7"/>
  <c r="LOC59" i="7"/>
  <c r="LOD59" i="7"/>
  <c r="LOE59" i="7"/>
  <c r="LOF59" i="7"/>
  <c r="LOG59" i="7"/>
  <c r="LOH59" i="7"/>
  <c r="LOI59" i="7"/>
  <c r="LOJ59" i="7"/>
  <c r="LOK59" i="7"/>
  <c r="LOL59" i="7"/>
  <c r="LOM59" i="7"/>
  <c r="LON59" i="7"/>
  <c r="LOO59" i="7"/>
  <c r="LOP59" i="7"/>
  <c r="LOQ59" i="7"/>
  <c r="LOR59" i="7"/>
  <c r="LOS59" i="7"/>
  <c r="LOT59" i="7"/>
  <c r="LOU59" i="7"/>
  <c r="LOV59" i="7"/>
  <c r="LOW59" i="7"/>
  <c r="LOX59" i="7"/>
  <c r="LOY59" i="7"/>
  <c r="LOZ59" i="7"/>
  <c r="LPA59" i="7"/>
  <c r="LPB59" i="7"/>
  <c r="LPC59" i="7"/>
  <c r="LPD59" i="7"/>
  <c r="LPE59" i="7"/>
  <c r="LPF59" i="7"/>
  <c r="LPG59" i="7"/>
  <c r="LPH59" i="7"/>
  <c r="LPI59" i="7"/>
  <c r="LPJ59" i="7"/>
  <c r="LPK59" i="7"/>
  <c r="LPL59" i="7"/>
  <c r="LPM59" i="7"/>
  <c r="LPN59" i="7"/>
  <c r="LPO59" i="7"/>
  <c r="LPP59" i="7"/>
  <c r="LPQ59" i="7"/>
  <c r="LPR59" i="7"/>
  <c r="LPS59" i="7"/>
  <c r="LPT59" i="7"/>
  <c r="LPU59" i="7"/>
  <c r="LPV59" i="7"/>
  <c r="LPW59" i="7"/>
  <c r="LPX59" i="7"/>
  <c r="LPY59" i="7"/>
  <c r="LPZ59" i="7"/>
  <c r="LQA59" i="7"/>
  <c r="LQB59" i="7"/>
  <c r="LQC59" i="7"/>
  <c r="LQD59" i="7"/>
  <c r="LQE59" i="7"/>
  <c r="LQF59" i="7"/>
  <c r="LQG59" i="7"/>
  <c r="LQH59" i="7"/>
  <c r="LQI59" i="7"/>
  <c r="LQJ59" i="7"/>
  <c r="LQK59" i="7"/>
  <c r="LQL59" i="7"/>
  <c r="LQM59" i="7"/>
  <c r="LQN59" i="7"/>
  <c r="LQO59" i="7"/>
  <c r="LQP59" i="7"/>
  <c r="LQQ59" i="7"/>
  <c r="LQR59" i="7"/>
  <c r="LQS59" i="7"/>
  <c r="LQT59" i="7"/>
  <c r="LQU59" i="7"/>
  <c r="LQV59" i="7"/>
  <c r="LQW59" i="7"/>
  <c r="LQX59" i="7"/>
  <c r="LQY59" i="7"/>
  <c r="LQZ59" i="7"/>
  <c r="LRA59" i="7"/>
  <c r="LRB59" i="7"/>
  <c r="LRC59" i="7"/>
  <c r="LRD59" i="7"/>
  <c r="LRE59" i="7"/>
  <c r="LRF59" i="7"/>
  <c r="LRG59" i="7"/>
  <c r="LRH59" i="7"/>
  <c r="LRI59" i="7"/>
  <c r="LRJ59" i="7"/>
  <c r="LRK59" i="7"/>
  <c r="LRL59" i="7"/>
  <c r="LRM59" i="7"/>
  <c r="LRN59" i="7"/>
  <c r="LRO59" i="7"/>
  <c r="LRP59" i="7"/>
  <c r="LRQ59" i="7"/>
  <c r="LRR59" i="7"/>
  <c r="LRS59" i="7"/>
  <c r="LRT59" i="7"/>
  <c r="LRU59" i="7"/>
  <c r="LRV59" i="7"/>
  <c r="LRW59" i="7"/>
  <c r="LRX59" i="7"/>
  <c r="LRY59" i="7"/>
  <c r="LRZ59" i="7"/>
  <c r="LSA59" i="7"/>
  <c r="LSB59" i="7"/>
  <c r="LSC59" i="7"/>
  <c r="LSD59" i="7"/>
  <c r="LSE59" i="7"/>
  <c r="LSF59" i="7"/>
  <c r="LSG59" i="7"/>
  <c r="LSH59" i="7"/>
  <c r="LSI59" i="7"/>
  <c r="LSJ59" i="7"/>
  <c r="LSK59" i="7"/>
  <c r="LSL59" i="7"/>
  <c r="LSM59" i="7"/>
  <c r="LSN59" i="7"/>
  <c r="LSO59" i="7"/>
  <c r="LSP59" i="7"/>
  <c r="LSQ59" i="7"/>
  <c r="LSR59" i="7"/>
  <c r="LSS59" i="7"/>
  <c r="LST59" i="7"/>
  <c r="LSU59" i="7"/>
  <c r="LSV59" i="7"/>
  <c r="LSW59" i="7"/>
  <c r="LSX59" i="7"/>
  <c r="LSY59" i="7"/>
  <c r="LSZ59" i="7"/>
  <c r="LTA59" i="7"/>
  <c r="LTB59" i="7"/>
  <c r="LTC59" i="7"/>
  <c r="LTD59" i="7"/>
  <c r="LTE59" i="7"/>
  <c r="LTF59" i="7"/>
  <c r="LTG59" i="7"/>
  <c r="LTH59" i="7"/>
  <c r="LTI59" i="7"/>
  <c r="LTJ59" i="7"/>
  <c r="LTK59" i="7"/>
  <c r="LTL59" i="7"/>
  <c r="LTM59" i="7"/>
  <c r="LTN59" i="7"/>
  <c r="LTO59" i="7"/>
  <c r="LTP59" i="7"/>
  <c r="LTQ59" i="7"/>
  <c r="LTR59" i="7"/>
  <c r="LTS59" i="7"/>
  <c r="LTT59" i="7"/>
  <c r="LTU59" i="7"/>
  <c r="LTV59" i="7"/>
  <c r="LTW59" i="7"/>
  <c r="LTX59" i="7"/>
  <c r="LTY59" i="7"/>
  <c r="LTZ59" i="7"/>
  <c r="LUA59" i="7"/>
  <c r="LUB59" i="7"/>
  <c r="LUC59" i="7"/>
  <c r="LUD59" i="7"/>
  <c r="LUE59" i="7"/>
  <c r="LUF59" i="7"/>
  <c r="LUG59" i="7"/>
  <c r="LUH59" i="7"/>
  <c r="LUI59" i="7"/>
  <c r="LUJ59" i="7"/>
  <c r="LUK59" i="7"/>
  <c r="LUL59" i="7"/>
  <c r="LUM59" i="7"/>
  <c r="LUN59" i="7"/>
  <c r="LUO59" i="7"/>
  <c r="LUP59" i="7"/>
  <c r="LUQ59" i="7"/>
  <c r="LUR59" i="7"/>
  <c r="LUS59" i="7"/>
  <c r="LUT59" i="7"/>
  <c r="LUU59" i="7"/>
  <c r="LUV59" i="7"/>
  <c r="LUW59" i="7"/>
  <c r="LUX59" i="7"/>
  <c r="LUY59" i="7"/>
  <c r="LUZ59" i="7"/>
  <c r="LVA59" i="7"/>
  <c r="LVB59" i="7"/>
  <c r="LVC59" i="7"/>
  <c r="LVD59" i="7"/>
  <c r="LVE59" i="7"/>
  <c r="LVF59" i="7"/>
  <c r="LVG59" i="7"/>
  <c r="LVH59" i="7"/>
  <c r="LVI59" i="7"/>
  <c r="LVJ59" i="7"/>
  <c r="LVK59" i="7"/>
  <c r="LVL59" i="7"/>
  <c r="LVM59" i="7"/>
  <c r="LVN59" i="7"/>
  <c r="LVO59" i="7"/>
  <c r="LVP59" i="7"/>
  <c r="LVQ59" i="7"/>
  <c r="LVR59" i="7"/>
  <c r="LVS59" i="7"/>
  <c r="LVT59" i="7"/>
  <c r="LVU59" i="7"/>
  <c r="LVV59" i="7"/>
  <c r="LVW59" i="7"/>
  <c r="LVX59" i="7"/>
  <c r="LVY59" i="7"/>
  <c r="LVZ59" i="7"/>
  <c r="LWA59" i="7"/>
  <c r="LWB59" i="7"/>
  <c r="LWC59" i="7"/>
  <c r="LWD59" i="7"/>
  <c r="LWE59" i="7"/>
  <c r="LWF59" i="7"/>
  <c r="LWG59" i="7"/>
  <c r="LWH59" i="7"/>
  <c r="LWI59" i="7"/>
  <c r="LWJ59" i="7"/>
  <c r="LWK59" i="7"/>
  <c r="LWL59" i="7"/>
  <c r="LWM59" i="7"/>
  <c r="LWN59" i="7"/>
  <c r="LWO59" i="7"/>
  <c r="LWP59" i="7"/>
  <c r="LWQ59" i="7"/>
  <c r="LWR59" i="7"/>
  <c r="LWS59" i="7"/>
  <c r="LWT59" i="7"/>
  <c r="LWU59" i="7"/>
  <c r="LWV59" i="7"/>
  <c r="LWW59" i="7"/>
  <c r="LWX59" i="7"/>
  <c r="LWY59" i="7"/>
  <c r="LWZ59" i="7"/>
  <c r="LXA59" i="7"/>
  <c r="LXB59" i="7"/>
  <c r="LXC59" i="7"/>
  <c r="LXD59" i="7"/>
  <c r="LXE59" i="7"/>
  <c r="LXF59" i="7"/>
  <c r="LXG59" i="7"/>
  <c r="LXH59" i="7"/>
  <c r="LXI59" i="7"/>
  <c r="LXJ59" i="7"/>
  <c r="LXK59" i="7"/>
  <c r="LXL59" i="7"/>
  <c r="LXM59" i="7"/>
  <c r="LXN59" i="7"/>
  <c r="LXO59" i="7"/>
  <c r="LXP59" i="7"/>
  <c r="LXQ59" i="7"/>
  <c r="LXR59" i="7"/>
  <c r="LXS59" i="7"/>
  <c r="LXT59" i="7"/>
  <c r="LXU59" i="7"/>
  <c r="LXV59" i="7"/>
  <c r="LXW59" i="7"/>
  <c r="LXX59" i="7"/>
  <c r="LXY59" i="7"/>
  <c r="LXZ59" i="7"/>
  <c r="LYA59" i="7"/>
  <c r="LYB59" i="7"/>
  <c r="LYC59" i="7"/>
  <c r="LYD59" i="7"/>
  <c r="LYE59" i="7"/>
  <c r="LYF59" i="7"/>
  <c r="LYG59" i="7"/>
  <c r="LYH59" i="7"/>
  <c r="LYI59" i="7"/>
  <c r="LYJ59" i="7"/>
  <c r="LYK59" i="7"/>
  <c r="LYL59" i="7"/>
  <c r="LYM59" i="7"/>
  <c r="LYN59" i="7"/>
  <c r="LYO59" i="7"/>
  <c r="LYP59" i="7"/>
  <c r="LYQ59" i="7"/>
  <c r="LYR59" i="7"/>
  <c r="LYS59" i="7"/>
  <c r="LYT59" i="7"/>
  <c r="LYU59" i="7"/>
  <c r="LYV59" i="7"/>
  <c r="LYW59" i="7"/>
  <c r="LYX59" i="7"/>
  <c r="LYY59" i="7"/>
  <c r="LYZ59" i="7"/>
  <c r="LZA59" i="7"/>
  <c r="LZB59" i="7"/>
  <c r="LZC59" i="7"/>
  <c r="LZD59" i="7"/>
  <c r="LZE59" i="7"/>
  <c r="LZF59" i="7"/>
  <c r="LZG59" i="7"/>
  <c r="LZH59" i="7"/>
  <c r="LZI59" i="7"/>
  <c r="LZJ59" i="7"/>
  <c r="LZK59" i="7"/>
  <c r="LZL59" i="7"/>
  <c r="LZM59" i="7"/>
  <c r="LZN59" i="7"/>
  <c r="LZO59" i="7"/>
  <c r="LZP59" i="7"/>
  <c r="LZQ59" i="7"/>
  <c r="LZR59" i="7"/>
  <c r="LZS59" i="7"/>
  <c r="LZT59" i="7"/>
  <c r="LZU59" i="7"/>
  <c r="LZV59" i="7"/>
  <c r="LZW59" i="7"/>
  <c r="LZX59" i="7"/>
  <c r="LZY59" i="7"/>
  <c r="LZZ59" i="7"/>
  <c r="MAA59" i="7"/>
  <c r="MAB59" i="7"/>
  <c r="MAC59" i="7"/>
  <c r="MAD59" i="7"/>
  <c r="MAE59" i="7"/>
  <c r="MAF59" i="7"/>
  <c r="MAG59" i="7"/>
  <c r="MAH59" i="7"/>
  <c r="MAI59" i="7"/>
  <c r="MAJ59" i="7"/>
  <c r="MAK59" i="7"/>
  <c r="MAL59" i="7"/>
  <c r="MAM59" i="7"/>
  <c r="MAN59" i="7"/>
  <c r="MAO59" i="7"/>
  <c r="MAP59" i="7"/>
  <c r="MAQ59" i="7"/>
  <c r="MAR59" i="7"/>
  <c r="MAS59" i="7"/>
  <c r="MAT59" i="7"/>
  <c r="MAU59" i="7"/>
  <c r="MAV59" i="7"/>
  <c r="MAW59" i="7"/>
  <c r="MAX59" i="7"/>
  <c r="MAY59" i="7"/>
  <c r="MAZ59" i="7"/>
  <c r="MBA59" i="7"/>
  <c r="MBB59" i="7"/>
  <c r="MBC59" i="7"/>
  <c r="MBD59" i="7"/>
  <c r="MBE59" i="7"/>
  <c r="MBF59" i="7"/>
  <c r="MBG59" i="7"/>
  <c r="MBH59" i="7"/>
  <c r="MBI59" i="7"/>
  <c r="MBJ59" i="7"/>
  <c r="MBK59" i="7"/>
  <c r="MBL59" i="7"/>
  <c r="MBM59" i="7"/>
  <c r="MBN59" i="7"/>
  <c r="MBO59" i="7"/>
  <c r="MBP59" i="7"/>
  <c r="MBQ59" i="7"/>
  <c r="MBR59" i="7"/>
  <c r="MBS59" i="7"/>
  <c r="MBT59" i="7"/>
  <c r="MBU59" i="7"/>
  <c r="MBV59" i="7"/>
  <c r="MBW59" i="7"/>
  <c r="MBX59" i="7"/>
  <c r="MBY59" i="7"/>
  <c r="MBZ59" i="7"/>
  <c r="MCA59" i="7"/>
  <c r="MCB59" i="7"/>
  <c r="MCC59" i="7"/>
  <c r="MCD59" i="7"/>
  <c r="MCE59" i="7"/>
  <c r="MCF59" i="7"/>
  <c r="MCG59" i="7"/>
  <c r="MCH59" i="7"/>
  <c r="MCI59" i="7"/>
  <c r="MCJ59" i="7"/>
  <c r="MCK59" i="7"/>
  <c r="MCL59" i="7"/>
  <c r="MCM59" i="7"/>
  <c r="MCN59" i="7"/>
  <c r="MCO59" i="7"/>
  <c r="MCP59" i="7"/>
  <c r="MCQ59" i="7"/>
  <c r="MCR59" i="7"/>
  <c r="MCS59" i="7"/>
  <c r="MCT59" i="7"/>
  <c r="MCU59" i="7"/>
  <c r="MCV59" i="7"/>
  <c r="MCW59" i="7"/>
  <c r="MCX59" i="7"/>
  <c r="MCY59" i="7"/>
  <c r="MCZ59" i="7"/>
  <c r="MDA59" i="7"/>
  <c r="MDB59" i="7"/>
  <c r="MDC59" i="7"/>
  <c r="MDD59" i="7"/>
  <c r="MDE59" i="7"/>
  <c r="MDF59" i="7"/>
  <c r="MDG59" i="7"/>
  <c r="MDH59" i="7"/>
  <c r="MDI59" i="7"/>
  <c r="MDJ59" i="7"/>
  <c r="MDK59" i="7"/>
  <c r="MDL59" i="7"/>
  <c r="MDM59" i="7"/>
  <c r="MDN59" i="7"/>
  <c r="MDO59" i="7"/>
  <c r="MDP59" i="7"/>
  <c r="MDQ59" i="7"/>
  <c r="MDR59" i="7"/>
  <c r="MDS59" i="7"/>
  <c r="MDT59" i="7"/>
  <c r="MDU59" i="7"/>
  <c r="MDV59" i="7"/>
  <c r="MDW59" i="7"/>
  <c r="MDX59" i="7"/>
  <c r="MDY59" i="7"/>
  <c r="MDZ59" i="7"/>
  <c r="MEA59" i="7"/>
  <c r="MEB59" i="7"/>
  <c r="MEC59" i="7"/>
  <c r="MED59" i="7"/>
  <c r="MEE59" i="7"/>
  <c r="MEF59" i="7"/>
  <c r="MEG59" i="7"/>
  <c r="MEH59" i="7"/>
  <c r="MEI59" i="7"/>
  <c r="MEJ59" i="7"/>
  <c r="MEK59" i="7"/>
  <c r="MEL59" i="7"/>
  <c r="MEM59" i="7"/>
  <c r="MEN59" i="7"/>
  <c r="MEO59" i="7"/>
  <c r="MEP59" i="7"/>
  <c r="MEQ59" i="7"/>
  <c r="MER59" i="7"/>
  <c r="MES59" i="7"/>
  <c r="MET59" i="7"/>
  <c r="MEU59" i="7"/>
  <c r="MEV59" i="7"/>
  <c r="MEW59" i="7"/>
  <c r="MEX59" i="7"/>
  <c r="MEY59" i="7"/>
  <c r="MEZ59" i="7"/>
  <c r="MFA59" i="7"/>
  <c r="MFB59" i="7"/>
  <c r="MFC59" i="7"/>
  <c r="MFD59" i="7"/>
  <c r="MFE59" i="7"/>
  <c r="MFF59" i="7"/>
  <c r="MFG59" i="7"/>
  <c r="MFH59" i="7"/>
  <c r="MFI59" i="7"/>
  <c r="MFJ59" i="7"/>
  <c r="MFK59" i="7"/>
  <c r="MFL59" i="7"/>
  <c r="MFM59" i="7"/>
  <c r="MFN59" i="7"/>
  <c r="MFO59" i="7"/>
  <c r="MFP59" i="7"/>
  <c r="MFQ59" i="7"/>
  <c r="MFR59" i="7"/>
  <c r="MFS59" i="7"/>
  <c r="MFT59" i="7"/>
  <c r="MFU59" i="7"/>
  <c r="MFV59" i="7"/>
  <c r="MFW59" i="7"/>
  <c r="MFX59" i="7"/>
  <c r="MFY59" i="7"/>
  <c r="MFZ59" i="7"/>
  <c r="MGA59" i="7"/>
  <c r="MGB59" i="7"/>
  <c r="MGC59" i="7"/>
  <c r="MGD59" i="7"/>
  <c r="MGE59" i="7"/>
  <c r="MGF59" i="7"/>
  <c r="MGG59" i="7"/>
  <c r="MGH59" i="7"/>
  <c r="MGI59" i="7"/>
  <c r="MGJ59" i="7"/>
  <c r="MGK59" i="7"/>
  <c r="MGL59" i="7"/>
  <c r="MGM59" i="7"/>
  <c r="MGN59" i="7"/>
  <c r="MGO59" i="7"/>
  <c r="MGP59" i="7"/>
  <c r="MGQ59" i="7"/>
  <c r="MGR59" i="7"/>
  <c r="MGS59" i="7"/>
  <c r="MGT59" i="7"/>
  <c r="MGU59" i="7"/>
  <c r="MGV59" i="7"/>
  <c r="MGW59" i="7"/>
  <c r="MGX59" i="7"/>
  <c r="MGY59" i="7"/>
  <c r="MGZ59" i="7"/>
  <c r="MHA59" i="7"/>
  <c r="MHB59" i="7"/>
  <c r="MHC59" i="7"/>
  <c r="MHD59" i="7"/>
  <c r="MHE59" i="7"/>
  <c r="MHF59" i="7"/>
  <c r="MHG59" i="7"/>
  <c r="MHH59" i="7"/>
  <c r="MHI59" i="7"/>
  <c r="MHJ59" i="7"/>
  <c r="MHK59" i="7"/>
  <c r="MHL59" i="7"/>
  <c r="MHM59" i="7"/>
  <c r="MHN59" i="7"/>
  <c r="MHO59" i="7"/>
  <c r="MHP59" i="7"/>
  <c r="MHQ59" i="7"/>
  <c r="MHR59" i="7"/>
  <c r="MHS59" i="7"/>
  <c r="MHT59" i="7"/>
  <c r="MHU59" i="7"/>
  <c r="MHV59" i="7"/>
  <c r="MHW59" i="7"/>
  <c r="MHX59" i="7"/>
  <c r="MHY59" i="7"/>
  <c r="MHZ59" i="7"/>
  <c r="MIA59" i="7"/>
  <c r="MIB59" i="7"/>
  <c r="MIC59" i="7"/>
  <c r="MID59" i="7"/>
  <c r="MIE59" i="7"/>
  <c r="MIF59" i="7"/>
  <c r="MIG59" i="7"/>
  <c r="MIH59" i="7"/>
  <c r="MII59" i="7"/>
  <c r="MIJ59" i="7"/>
  <c r="MIK59" i="7"/>
  <c r="MIL59" i="7"/>
  <c r="MIM59" i="7"/>
  <c r="MIN59" i="7"/>
  <c r="MIO59" i="7"/>
  <c r="MIP59" i="7"/>
  <c r="MIQ59" i="7"/>
  <c r="MIR59" i="7"/>
  <c r="MIS59" i="7"/>
  <c r="MIT59" i="7"/>
  <c r="MIU59" i="7"/>
  <c r="MIV59" i="7"/>
  <c r="MIW59" i="7"/>
  <c r="MIX59" i="7"/>
  <c r="MIY59" i="7"/>
  <c r="MIZ59" i="7"/>
  <c r="MJA59" i="7"/>
  <c r="MJB59" i="7"/>
  <c r="MJC59" i="7"/>
  <c r="MJD59" i="7"/>
  <c r="MJE59" i="7"/>
  <c r="MJF59" i="7"/>
  <c r="MJG59" i="7"/>
  <c r="MJH59" i="7"/>
  <c r="MJI59" i="7"/>
  <c r="MJJ59" i="7"/>
  <c r="MJK59" i="7"/>
  <c r="MJL59" i="7"/>
  <c r="MJM59" i="7"/>
  <c r="MJN59" i="7"/>
  <c r="MJO59" i="7"/>
  <c r="MJP59" i="7"/>
  <c r="MJQ59" i="7"/>
  <c r="MJR59" i="7"/>
  <c r="MJS59" i="7"/>
  <c r="MJT59" i="7"/>
  <c r="MJU59" i="7"/>
  <c r="MJV59" i="7"/>
  <c r="MJW59" i="7"/>
  <c r="MJX59" i="7"/>
  <c r="MJY59" i="7"/>
  <c r="MJZ59" i="7"/>
  <c r="MKA59" i="7"/>
  <c r="MKB59" i="7"/>
  <c r="MKC59" i="7"/>
  <c r="MKD59" i="7"/>
  <c r="MKE59" i="7"/>
  <c r="MKF59" i="7"/>
  <c r="MKG59" i="7"/>
  <c r="MKH59" i="7"/>
  <c r="MKI59" i="7"/>
  <c r="MKJ59" i="7"/>
  <c r="MKK59" i="7"/>
  <c r="MKL59" i="7"/>
  <c r="MKM59" i="7"/>
  <c r="MKN59" i="7"/>
  <c r="MKO59" i="7"/>
  <c r="MKP59" i="7"/>
  <c r="MKQ59" i="7"/>
  <c r="MKR59" i="7"/>
  <c r="MKS59" i="7"/>
  <c r="MKT59" i="7"/>
  <c r="MKU59" i="7"/>
  <c r="MKV59" i="7"/>
  <c r="MKW59" i="7"/>
  <c r="MKX59" i="7"/>
  <c r="MKY59" i="7"/>
  <c r="MKZ59" i="7"/>
  <c r="MLA59" i="7"/>
  <c r="MLB59" i="7"/>
  <c r="MLC59" i="7"/>
  <c r="MLD59" i="7"/>
  <c r="MLE59" i="7"/>
  <c r="MLF59" i="7"/>
  <c r="MLG59" i="7"/>
  <c r="MLH59" i="7"/>
  <c r="MLI59" i="7"/>
  <c r="MLJ59" i="7"/>
  <c r="MLK59" i="7"/>
  <c r="MLL59" i="7"/>
  <c r="MLM59" i="7"/>
  <c r="MLN59" i="7"/>
  <c r="MLO59" i="7"/>
  <c r="MLP59" i="7"/>
  <c r="MLQ59" i="7"/>
  <c r="MLR59" i="7"/>
  <c r="MLS59" i="7"/>
  <c r="MLT59" i="7"/>
  <c r="MLU59" i="7"/>
  <c r="MLV59" i="7"/>
  <c r="MLW59" i="7"/>
  <c r="MLX59" i="7"/>
  <c r="MLY59" i="7"/>
  <c r="MLZ59" i="7"/>
  <c r="MMA59" i="7"/>
  <c r="MMB59" i="7"/>
  <c r="MMC59" i="7"/>
  <c r="MMD59" i="7"/>
  <c r="MME59" i="7"/>
  <c r="MMF59" i="7"/>
  <c r="MMG59" i="7"/>
  <c r="MMH59" i="7"/>
  <c r="MMI59" i="7"/>
  <c r="MMJ59" i="7"/>
  <c r="MMK59" i="7"/>
  <c r="MML59" i="7"/>
  <c r="MMM59" i="7"/>
  <c r="MMN59" i="7"/>
  <c r="MMO59" i="7"/>
  <c r="MMP59" i="7"/>
  <c r="MMQ59" i="7"/>
  <c r="MMR59" i="7"/>
  <c r="MMS59" i="7"/>
  <c r="MMT59" i="7"/>
  <c r="MMU59" i="7"/>
  <c r="MMV59" i="7"/>
  <c r="MMW59" i="7"/>
  <c r="MMX59" i="7"/>
  <c r="MMY59" i="7"/>
  <c r="MMZ59" i="7"/>
  <c r="MNA59" i="7"/>
  <c r="MNB59" i="7"/>
  <c r="MNC59" i="7"/>
  <c r="MND59" i="7"/>
  <c r="MNE59" i="7"/>
  <c r="MNF59" i="7"/>
  <c r="MNG59" i="7"/>
  <c r="MNH59" i="7"/>
  <c r="MNI59" i="7"/>
  <c r="MNJ59" i="7"/>
  <c r="MNK59" i="7"/>
  <c r="MNL59" i="7"/>
  <c r="MNM59" i="7"/>
  <c r="MNN59" i="7"/>
  <c r="MNO59" i="7"/>
  <c r="MNP59" i="7"/>
  <c r="MNQ59" i="7"/>
  <c r="MNR59" i="7"/>
  <c r="MNS59" i="7"/>
  <c r="MNT59" i="7"/>
  <c r="MNU59" i="7"/>
  <c r="MNV59" i="7"/>
  <c r="MNW59" i="7"/>
  <c r="MNX59" i="7"/>
  <c r="MNY59" i="7"/>
  <c r="MNZ59" i="7"/>
  <c r="MOA59" i="7"/>
  <c r="MOB59" i="7"/>
  <c r="MOC59" i="7"/>
  <c r="MOD59" i="7"/>
  <c r="MOE59" i="7"/>
  <c r="MOF59" i="7"/>
  <c r="MOG59" i="7"/>
  <c r="MOH59" i="7"/>
  <c r="MOI59" i="7"/>
  <c r="MOJ59" i="7"/>
  <c r="MOK59" i="7"/>
  <c r="MOL59" i="7"/>
  <c r="MOM59" i="7"/>
  <c r="MON59" i="7"/>
  <c r="MOO59" i="7"/>
  <c r="MOP59" i="7"/>
  <c r="MOQ59" i="7"/>
  <c r="MOR59" i="7"/>
  <c r="MOS59" i="7"/>
  <c r="MOT59" i="7"/>
  <c r="MOU59" i="7"/>
  <c r="MOV59" i="7"/>
  <c r="MOW59" i="7"/>
  <c r="MOX59" i="7"/>
  <c r="MOY59" i="7"/>
  <c r="MOZ59" i="7"/>
  <c r="MPA59" i="7"/>
  <c r="MPB59" i="7"/>
  <c r="MPC59" i="7"/>
  <c r="MPD59" i="7"/>
  <c r="MPE59" i="7"/>
  <c r="MPF59" i="7"/>
  <c r="MPG59" i="7"/>
  <c r="MPH59" i="7"/>
  <c r="MPI59" i="7"/>
  <c r="MPJ59" i="7"/>
  <c r="MPK59" i="7"/>
  <c r="MPL59" i="7"/>
  <c r="MPM59" i="7"/>
  <c r="MPN59" i="7"/>
  <c r="MPO59" i="7"/>
  <c r="MPP59" i="7"/>
  <c r="MPQ59" i="7"/>
  <c r="MPR59" i="7"/>
  <c r="MPS59" i="7"/>
  <c r="MPT59" i="7"/>
  <c r="MPU59" i="7"/>
  <c r="MPV59" i="7"/>
  <c r="MPW59" i="7"/>
  <c r="MPX59" i="7"/>
  <c r="MPY59" i="7"/>
  <c r="MPZ59" i="7"/>
  <c r="MQA59" i="7"/>
  <c r="MQB59" i="7"/>
  <c r="MQC59" i="7"/>
  <c r="MQD59" i="7"/>
  <c r="MQE59" i="7"/>
  <c r="MQF59" i="7"/>
  <c r="MQG59" i="7"/>
  <c r="MQH59" i="7"/>
  <c r="MQI59" i="7"/>
  <c r="MQJ59" i="7"/>
  <c r="MQK59" i="7"/>
  <c r="MQL59" i="7"/>
  <c r="MQM59" i="7"/>
  <c r="MQN59" i="7"/>
  <c r="MQO59" i="7"/>
  <c r="MQP59" i="7"/>
  <c r="MQQ59" i="7"/>
  <c r="MQR59" i="7"/>
  <c r="MQS59" i="7"/>
  <c r="MQT59" i="7"/>
  <c r="MQU59" i="7"/>
  <c r="MQV59" i="7"/>
  <c r="MQW59" i="7"/>
  <c r="MQX59" i="7"/>
  <c r="MQY59" i="7"/>
  <c r="MQZ59" i="7"/>
  <c r="MRA59" i="7"/>
  <c r="MRB59" i="7"/>
  <c r="MRC59" i="7"/>
  <c r="MRD59" i="7"/>
  <c r="MRE59" i="7"/>
  <c r="MRF59" i="7"/>
  <c r="MRG59" i="7"/>
  <c r="MRH59" i="7"/>
  <c r="MRI59" i="7"/>
  <c r="MRJ59" i="7"/>
  <c r="MRK59" i="7"/>
  <c r="MRL59" i="7"/>
  <c r="MRM59" i="7"/>
  <c r="MRN59" i="7"/>
  <c r="MRO59" i="7"/>
  <c r="MRP59" i="7"/>
  <c r="MRQ59" i="7"/>
  <c r="MRR59" i="7"/>
  <c r="MRS59" i="7"/>
  <c r="MRT59" i="7"/>
  <c r="MRU59" i="7"/>
  <c r="MRV59" i="7"/>
  <c r="MRW59" i="7"/>
  <c r="MRX59" i="7"/>
  <c r="MRY59" i="7"/>
  <c r="MRZ59" i="7"/>
  <c r="MSA59" i="7"/>
  <c r="MSB59" i="7"/>
  <c r="MSC59" i="7"/>
  <c r="MSD59" i="7"/>
  <c r="MSE59" i="7"/>
  <c r="MSF59" i="7"/>
  <c r="MSG59" i="7"/>
  <c r="MSH59" i="7"/>
  <c r="MSI59" i="7"/>
  <c r="MSJ59" i="7"/>
  <c r="MSK59" i="7"/>
  <c r="MSL59" i="7"/>
  <c r="MSM59" i="7"/>
  <c r="MSN59" i="7"/>
  <c r="MSO59" i="7"/>
  <c r="MSP59" i="7"/>
  <c r="MSQ59" i="7"/>
  <c r="MSR59" i="7"/>
  <c r="MSS59" i="7"/>
  <c r="MST59" i="7"/>
  <c r="MSU59" i="7"/>
  <c r="MSV59" i="7"/>
  <c r="MSW59" i="7"/>
  <c r="MSX59" i="7"/>
  <c r="MSY59" i="7"/>
  <c r="MSZ59" i="7"/>
  <c r="MTA59" i="7"/>
  <c r="MTB59" i="7"/>
  <c r="MTC59" i="7"/>
  <c r="MTD59" i="7"/>
  <c r="MTE59" i="7"/>
  <c r="MTF59" i="7"/>
  <c r="MTG59" i="7"/>
  <c r="MTH59" i="7"/>
  <c r="MTI59" i="7"/>
  <c r="MTJ59" i="7"/>
  <c r="MTK59" i="7"/>
  <c r="MTL59" i="7"/>
  <c r="MTM59" i="7"/>
  <c r="MTN59" i="7"/>
  <c r="MTO59" i="7"/>
  <c r="MTP59" i="7"/>
  <c r="MTQ59" i="7"/>
  <c r="MTR59" i="7"/>
  <c r="MTS59" i="7"/>
  <c r="MTT59" i="7"/>
  <c r="MTU59" i="7"/>
  <c r="MTV59" i="7"/>
  <c r="MTW59" i="7"/>
  <c r="MTX59" i="7"/>
  <c r="MTY59" i="7"/>
  <c r="MTZ59" i="7"/>
  <c r="MUA59" i="7"/>
  <c r="MUB59" i="7"/>
  <c r="MUC59" i="7"/>
  <c r="MUD59" i="7"/>
  <c r="MUE59" i="7"/>
  <c r="MUF59" i="7"/>
  <c r="MUG59" i="7"/>
  <c r="MUH59" i="7"/>
  <c r="MUI59" i="7"/>
  <c r="MUJ59" i="7"/>
  <c r="MUK59" i="7"/>
  <c r="MUL59" i="7"/>
  <c r="MUM59" i="7"/>
  <c r="MUN59" i="7"/>
  <c r="MUO59" i="7"/>
  <c r="MUP59" i="7"/>
  <c r="MUQ59" i="7"/>
  <c r="MUR59" i="7"/>
  <c r="MUS59" i="7"/>
  <c r="MUT59" i="7"/>
  <c r="MUU59" i="7"/>
  <c r="MUV59" i="7"/>
  <c r="MUW59" i="7"/>
  <c r="MUX59" i="7"/>
  <c r="MUY59" i="7"/>
  <c r="MUZ59" i="7"/>
  <c r="MVA59" i="7"/>
  <c r="MVB59" i="7"/>
  <c r="MVC59" i="7"/>
  <c r="MVD59" i="7"/>
  <c r="MVE59" i="7"/>
  <c r="MVF59" i="7"/>
  <c r="MVG59" i="7"/>
  <c r="MVH59" i="7"/>
  <c r="MVI59" i="7"/>
  <c r="MVJ59" i="7"/>
  <c r="MVK59" i="7"/>
  <c r="MVL59" i="7"/>
  <c r="MVM59" i="7"/>
  <c r="MVN59" i="7"/>
  <c r="MVO59" i="7"/>
  <c r="MVP59" i="7"/>
  <c r="MVQ59" i="7"/>
  <c r="MVR59" i="7"/>
  <c r="MVS59" i="7"/>
  <c r="MVT59" i="7"/>
  <c r="MVU59" i="7"/>
  <c r="MVV59" i="7"/>
  <c r="MVW59" i="7"/>
  <c r="MVX59" i="7"/>
  <c r="MVY59" i="7"/>
  <c r="MVZ59" i="7"/>
  <c r="MWA59" i="7"/>
  <c r="MWB59" i="7"/>
  <c r="MWC59" i="7"/>
  <c r="MWD59" i="7"/>
  <c r="MWE59" i="7"/>
  <c r="MWF59" i="7"/>
  <c r="MWG59" i="7"/>
  <c r="MWH59" i="7"/>
  <c r="MWI59" i="7"/>
  <c r="MWJ59" i="7"/>
  <c r="MWK59" i="7"/>
  <c r="MWL59" i="7"/>
  <c r="MWM59" i="7"/>
  <c r="MWN59" i="7"/>
  <c r="MWO59" i="7"/>
  <c r="MWP59" i="7"/>
  <c r="MWQ59" i="7"/>
  <c r="MWR59" i="7"/>
  <c r="MWS59" i="7"/>
  <c r="MWT59" i="7"/>
  <c r="MWU59" i="7"/>
  <c r="MWV59" i="7"/>
  <c r="MWW59" i="7"/>
  <c r="MWX59" i="7"/>
  <c r="MWY59" i="7"/>
  <c r="MWZ59" i="7"/>
  <c r="MXA59" i="7"/>
  <c r="MXB59" i="7"/>
  <c r="MXC59" i="7"/>
  <c r="MXD59" i="7"/>
  <c r="MXE59" i="7"/>
  <c r="MXF59" i="7"/>
  <c r="MXG59" i="7"/>
  <c r="MXH59" i="7"/>
  <c r="MXI59" i="7"/>
  <c r="MXJ59" i="7"/>
  <c r="MXK59" i="7"/>
  <c r="MXL59" i="7"/>
  <c r="MXM59" i="7"/>
  <c r="MXN59" i="7"/>
  <c r="MXO59" i="7"/>
  <c r="MXP59" i="7"/>
  <c r="MXQ59" i="7"/>
  <c r="MXR59" i="7"/>
  <c r="MXS59" i="7"/>
  <c r="MXT59" i="7"/>
  <c r="MXU59" i="7"/>
  <c r="MXV59" i="7"/>
  <c r="MXW59" i="7"/>
  <c r="MXX59" i="7"/>
  <c r="MXY59" i="7"/>
  <c r="MXZ59" i="7"/>
  <c r="MYA59" i="7"/>
  <c r="MYB59" i="7"/>
  <c r="MYC59" i="7"/>
  <c r="MYD59" i="7"/>
  <c r="MYE59" i="7"/>
  <c r="MYF59" i="7"/>
  <c r="MYG59" i="7"/>
  <c r="MYH59" i="7"/>
  <c r="MYI59" i="7"/>
  <c r="MYJ59" i="7"/>
  <c r="MYK59" i="7"/>
  <c r="MYL59" i="7"/>
  <c r="MYM59" i="7"/>
  <c r="MYN59" i="7"/>
  <c r="MYO59" i="7"/>
  <c r="MYP59" i="7"/>
  <c r="MYQ59" i="7"/>
  <c r="MYR59" i="7"/>
  <c r="MYS59" i="7"/>
  <c r="MYT59" i="7"/>
  <c r="MYU59" i="7"/>
  <c r="MYV59" i="7"/>
  <c r="MYW59" i="7"/>
  <c r="MYX59" i="7"/>
  <c r="MYY59" i="7"/>
  <c r="MYZ59" i="7"/>
  <c r="MZA59" i="7"/>
  <c r="MZB59" i="7"/>
  <c r="MZC59" i="7"/>
  <c r="MZD59" i="7"/>
  <c r="MZE59" i="7"/>
  <c r="MZF59" i="7"/>
  <c r="MZG59" i="7"/>
  <c r="MZH59" i="7"/>
  <c r="MZI59" i="7"/>
  <c r="MZJ59" i="7"/>
  <c r="MZK59" i="7"/>
  <c r="MZL59" i="7"/>
  <c r="MZM59" i="7"/>
  <c r="MZN59" i="7"/>
  <c r="MZO59" i="7"/>
  <c r="MZP59" i="7"/>
  <c r="MZQ59" i="7"/>
  <c r="MZR59" i="7"/>
  <c r="MZS59" i="7"/>
  <c r="MZT59" i="7"/>
  <c r="MZU59" i="7"/>
  <c r="MZV59" i="7"/>
  <c r="MZW59" i="7"/>
  <c r="MZX59" i="7"/>
  <c r="MZY59" i="7"/>
  <c r="MZZ59" i="7"/>
  <c r="NAA59" i="7"/>
  <c r="NAB59" i="7"/>
  <c r="NAC59" i="7"/>
  <c r="NAD59" i="7"/>
  <c r="NAE59" i="7"/>
  <c r="NAF59" i="7"/>
  <c r="NAG59" i="7"/>
  <c r="NAH59" i="7"/>
  <c r="NAI59" i="7"/>
  <c r="NAJ59" i="7"/>
  <c r="NAK59" i="7"/>
  <c r="NAL59" i="7"/>
  <c r="NAM59" i="7"/>
  <c r="NAN59" i="7"/>
  <c r="NAO59" i="7"/>
  <c r="NAP59" i="7"/>
  <c r="NAQ59" i="7"/>
  <c r="NAR59" i="7"/>
  <c r="NAS59" i="7"/>
  <c r="NAT59" i="7"/>
  <c r="NAU59" i="7"/>
  <c r="NAV59" i="7"/>
  <c r="NAW59" i="7"/>
  <c r="NAX59" i="7"/>
  <c r="NAY59" i="7"/>
  <c r="NAZ59" i="7"/>
  <c r="NBA59" i="7"/>
  <c r="NBB59" i="7"/>
  <c r="NBC59" i="7"/>
  <c r="NBD59" i="7"/>
  <c r="NBE59" i="7"/>
  <c r="NBF59" i="7"/>
  <c r="NBG59" i="7"/>
  <c r="NBH59" i="7"/>
  <c r="NBI59" i="7"/>
  <c r="NBJ59" i="7"/>
  <c r="NBK59" i="7"/>
  <c r="NBL59" i="7"/>
  <c r="NBM59" i="7"/>
  <c r="NBN59" i="7"/>
  <c r="NBO59" i="7"/>
  <c r="NBP59" i="7"/>
  <c r="NBQ59" i="7"/>
  <c r="NBR59" i="7"/>
  <c r="NBS59" i="7"/>
  <c r="NBT59" i="7"/>
  <c r="NBU59" i="7"/>
  <c r="NBV59" i="7"/>
  <c r="NBW59" i="7"/>
  <c r="NBX59" i="7"/>
  <c r="NBY59" i="7"/>
  <c r="NBZ59" i="7"/>
  <c r="NCA59" i="7"/>
  <c r="NCB59" i="7"/>
  <c r="NCC59" i="7"/>
  <c r="NCD59" i="7"/>
  <c r="NCE59" i="7"/>
  <c r="NCF59" i="7"/>
  <c r="NCG59" i="7"/>
  <c r="NCH59" i="7"/>
  <c r="NCI59" i="7"/>
  <c r="NCJ59" i="7"/>
  <c r="NCK59" i="7"/>
  <c r="NCL59" i="7"/>
  <c r="NCM59" i="7"/>
  <c r="NCN59" i="7"/>
  <c r="NCO59" i="7"/>
  <c r="NCP59" i="7"/>
  <c r="NCQ59" i="7"/>
  <c r="NCR59" i="7"/>
  <c r="NCS59" i="7"/>
  <c r="NCT59" i="7"/>
  <c r="NCU59" i="7"/>
  <c r="NCV59" i="7"/>
  <c r="NCW59" i="7"/>
  <c r="NCX59" i="7"/>
  <c r="NCY59" i="7"/>
  <c r="NCZ59" i="7"/>
  <c r="NDA59" i="7"/>
  <c r="NDB59" i="7"/>
  <c r="NDC59" i="7"/>
  <c r="NDD59" i="7"/>
  <c r="NDE59" i="7"/>
  <c r="NDF59" i="7"/>
  <c r="NDG59" i="7"/>
  <c r="NDH59" i="7"/>
  <c r="NDI59" i="7"/>
  <c r="NDJ59" i="7"/>
  <c r="NDK59" i="7"/>
  <c r="NDL59" i="7"/>
  <c r="NDM59" i="7"/>
  <c r="NDN59" i="7"/>
  <c r="NDO59" i="7"/>
  <c r="NDP59" i="7"/>
  <c r="NDQ59" i="7"/>
  <c r="NDR59" i="7"/>
  <c r="NDS59" i="7"/>
  <c r="NDT59" i="7"/>
  <c r="NDU59" i="7"/>
  <c r="NDV59" i="7"/>
  <c r="NDW59" i="7"/>
  <c r="NDX59" i="7"/>
  <c r="NDY59" i="7"/>
  <c r="NDZ59" i="7"/>
  <c r="NEA59" i="7"/>
  <c r="NEB59" i="7"/>
  <c r="NEC59" i="7"/>
  <c r="NED59" i="7"/>
  <c r="NEE59" i="7"/>
  <c r="NEF59" i="7"/>
  <c r="NEG59" i="7"/>
  <c r="NEH59" i="7"/>
  <c r="NEI59" i="7"/>
  <c r="NEJ59" i="7"/>
  <c r="NEK59" i="7"/>
  <c r="NEL59" i="7"/>
  <c r="NEM59" i="7"/>
  <c r="NEN59" i="7"/>
  <c r="NEO59" i="7"/>
  <c r="NEP59" i="7"/>
  <c r="NEQ59" i="7"/>
  <c r="NER59" i="7"/>
  <c r="NES59" i="7"/>
  <c r="NET59" i="7"/>
  <c r="NEU59" i="7"/>
  <c r="NEV59" i="7"/>
  <c r="NEW59" i="7"/>
  <c r="NEX59" i="7"/>
  <c r="NEY59" i="7"/>
  <c r="NEZ59" i="7"/>
  <c r="NFA59" i="7"/>
  <c r="NFB59" i="7"/>
  <c r="NFC59" i="7"/>
  <c r="NFD59" i="7"/>
  <c r="NFE59" i="7"/>
  <c r="NFF59" i="7"/>
  <c r="NFG59" i="7"/>
  <c r="NFH59" i="7"/>
  <c r="NFI59" i="7"/>
  <c r="NFJ59" i="7"/>
  <c r="NFK59" i="7"/>
  <c r="NFL59" i="7"/>
  <c r="NFM59" i="7"/>
  <c r="NFN59" i="7"/>
  <c r="NFO59" i="7"/>
  <c r="NFP59" i="7"/>
  <c r="NFQ59" i="7"/>
  <c r="NFR59" i="7"/>
  <c r="NFS59" i="7"/>
  <c r="NFT59" i="7"/>
  <c r="NFU59" i="7"/>
  <c r="NFV59" i="7"/>
  <c r="NFW59" i="7"/>
  <c r="NFX59" i="7"/>
  <c r="NFY59" i="7"/>
  <c r="NFZ59" i="7"/>
  <c r="NGA59" i="7"/>
  <c r="NGB59" i="7"/>
  <c r="NGC59" i="7"/>
  <c r="NGD59" i="7"/>
  <c r="NGE59" i="7"/>
  <c r="NGF59" i="7"/>
  <c r="NGG59" i="7"/>
  <c r="NGH59" i="7"/>
  <c r="NGI59" i="7"/>
  <c r="NGJ59" i="7"/>
  <c r="NGK59" i="7"/>
  <c r="NGL59" i="7"/>
  <c r="NGM59" i="7"/>
  <c r="NGN59" i="7"/>
  <c r="NGO59" i="7"/>
  <c r="NGP59" i="7"/>
  <c r="NGQ59" i="7"/>
  <c r="NGR59" i="7"/>
  <c r="NGS59" i="7"/>
  <c r="NGT59" i="7"/>
  <c r="NGU59" i="7"/>
  <c r="NGV59" i="7"/>
  <c r="NGW59" i="7"/>
  <c r="NGX59" i="7"/>
  <c r="NGY59" i="7"/>
  <c r="NGZ59" i="7"/>
  <c r="NHA59" i="7"/>
  <c r="NHB59" i="7"/>
  <c r="NHC59" i="7"/>
  <c r="NHD59" i="7"/>
  <c r="NHE59" i="7"/>
  <c r="NHF59" i="7"/>
  <c r="NHG59" i="7"/>
  <c r="NHH59" i="7"/>
  <c r="NHI59" i="7"/>
  <c r="NHJ59" i="7"/>
  <c r="NHK59" i="7"/>
  <c r="NHL59" i="7"/>
  <c r="NHM59" i="7"/>
  <c r="NHN59" i="7"/>
  <c r="NHO59" i="7"/>
  <c r="NHP59" i="7"/>
  <c r="NHQ59" i="7"/>
  <c r="NHR59" i="7"/>
  <c r="NHS59" i="7"/>
  <c r="NHT59" i="7"/>
  <c r="NHU59" i="7"/>
  <c r="NHV59" i="7"/>
  <c r="NHW59" i="7"/>
  <c r="NHX59" i="7"/>
  <c r="NHY59" i="7"/>
  <c r="NHZ59" i="7"/>
  <c r="NIA59" i="7"/>
  <c r="NIB59" i="7"/>
  <c r="NIC59" i="7"/>
  <c r="NID59" i="7"/>
  <c r="NIE59" i="7"/>
  <c r="NIF59" i="7"/>
  <c r="NIG59" i="7"/>
  <c r="NIH59" i="7"/>
  <c r="NII59" i="7"/>
  <c r="NIJ59" i="7"/>
  <c r="NIK59" i="7"/>
  <c r="NIL59" i="7"/>
  <c r="NIM59" i="7"/>
  <c r="NIN59" i="7"/>
  <c r="NIO59" i="7"/>
  <c r="NIP59" i="7"/>
  <c r="NIQ59" i="7"/>
  <c r="NIR59" i="7"/>
  <c r="NIS59" i="7"/>
  <c r="NIT59" i="7"/>
  <c r="NIU59" i="7"/>
  <c r="NIV59" i="7"/>
  <c r="NIW59" i="7"/>
  <c r="NIX59" i="7"/>
  <c r="NIY59" i="7"/>
  <c r="NIZ59" i="7"/>
  <c r="NJA59" i="7"/>
  <c r="NJB59" i="7"/>
  <c r="NJC59" i="7"/>
  <c r="NJD59" i="7"/>
  <c r="NJE59" i="7"/>
  <c r="NJF59" i="7"/>
  <c r="NJG59" i="7"/>
  <c r="NJH59" i="7"/>
  <c r="NJI59" i="7"/>
  <c r="NJJ59" i="7"/>
  <c r="NJK59" i="7"/>
  <c r="NJL59" i="7"/>
  <c r="NJM59" i="7"/>
  <c r="NJN59" i="7"/>
  <c r="NJO59" i="7"/>
  <c r="NJP59" i="7"/>
  <c r="NJQ59" i="7"/>
  <c r="NJR59" i="7"/>
  <c r="NJS59" i="7"/>
  <c r="NJT59" i="7"/>
  <c r="NJU59" i="7"/>
  <c r="NJV59" i="7"/>
  <c r="NJW59" i="7"/>
  <c r="NJX59" i="7"/>
  <c r="NJY59" i="7"/>
  <c r="NJZ59" i="7"/>
  <c r="NKA59" i="7"/>
  <c r="NKB59" i="7"/>
  <c r="NKC59" i="7"/>
  <c r="NKD59" i="7"/>
  <c r="NKE59" i="7"/>
  <c r="NKF59" i="7"/>
  <c r="NKG59" i="7"/>
  <c r="NKH59" i="7"/>
  <c r="NKI59" i="7"/>
  <c r="NKJ59" i="7"/>
  <c r="NKK59" i="7"/>
  <c r="NKL59" i="7"/>
  <c r="NKM59" i="7"/>
  <c r="NKN59" i="7"/>
  <c r="NKO59" i="7"/>
  <c r="NKP59" i="7"/>
  <c r="NKQ59" i="7"/>
  <c r="NKR59" i="7"/>
  <c r="NKS59" i="7"/>
  <c r="NKT59" i="7"/>
  <c r="NKU59" i="7"/>
  <c r="NKV59" i="7"/>
  <c r="NKW59" i="7"/>
  <c r="NKX59" i="7"/>
  <c r="NKY59" i="7"/>
  <c r="NKZ59" i="7"/>
  <c r="NLA59" i="7"/>
  <c r="NLB59" i="7"/>
  <c r="NLC59" i="7"/>
  <c r="NLD59" i="7"/>
  <c r="NLE59" i="7"/>
  <c r="NLF59" i="7"/>
  <c r="NLG59" i="7"/>
  <c r="NLH59" i="7"/>
  <c r="NLI59" i="7"/>
  <c r="NLJ59" i="7"/>
  <c r="NLK59" i="7"/>
  <c r="NLL59" i="7"/>
  <c r="NLM59" i="7"/>
  <c r="NLN59" i="7"/>
  <c r="NLO59" i="7"/>
  <c r="NLP59" i="7"/>
  <c r="NLQ59" i="7"/>
  <c r="NLR59" i="7"/>
  <c r="NLS59" i="7"/>
  <c r="NLT59" i="7"/>
  <c r="NLU59" i="7"/>
  <c r="NLV59" i="7"/>
  <c r="NLW59" i="7"/>
  <c r="NLX59" i="7"/>
  <c r="NLY59" i="7"/>
  <c r="NLZ59" i="7"/>
  <c r="NMA59" i="7"/>
  <c r="NMB59" i="7"/>
  <c r="NMC59" i="7"/>
  <c r="NMD59" i="7"/>
  <c r="NME59" i="7"/>
  <c r="NMF59" i="7"/>
  <c r="NMG59" i="7"/>
  <c r="NMH59" i="7"/>
  <c r="NMI59" i="7"/>
  <c r="NMJ59" i="7"/>
  <c r="NMK59" i="7"/>
  <c r="NML59" i="7"/>
  <c r="NMM59" i="7"/>
  <c r="NMN59" i="7"/>
  <c r="NMO59" i="7"/>
  <c r="NMP59" i="7"/>
  <c r="NMQ59" i="7"/>
  <c r="NMR59" i="7"/>
  <c r="NMS59" i="7"/>
  <c r="NMT59" i="7"/>
  <c r="NMU59" i="7"/>
  <c r="NMV59" i="7"/>
  <c r="NMW59" i="7"/>
  <c r="NMX59" i="7"/>
  <c r="NMY59" i="7"/>
  <c r="NMZ59" i="7"/>
  <c r="NNA59" i="7"/>
  <c r="NNB59" i="7"/>
  <c r="NNC59" i="7"/>
  <c r="NND59" i="7"/>
  <c r="NNE59" i="7"/>
  <c r="NNF59" i="7"/>
  <c r="NNG59" i="7"/>
  <c r="NNH59" i="7"/>
  <c r="NNI59" i="7"/>
  <c r="NNJ59" i="7"/>
  <c r="NNK59" i="7"/>
  <c r="NNL59" i="7"/>
  <c r="NNM59" i="7"/>
  <c r="NNN59" i="7"/>
  <c r="NNO59" i="7"/>
  <c r="NNP59" i="7"/>
  <c r="NNQ59" i="7"/>
  <c r="NNR59" i="7"/>
  <c r="NNS59" i="7"/>
  <c r="NNT59" i="7"/>
  <c r="NNU59" i="7"/>
  <c r="NNV59" i="7"/>
  <c r="NNW59" i="7"/>
  <c r="NNX59" i="7"/>
  <c r="NNY59" i="7"/>
  <c r="NNZ59" i="7"/>
  <c r="NOA59" i="7"/>
  <c r="NOB59" i="7"/>
  <c r="NOC59" i="7"/>
  <c r="NOD59" i="7"/>
  <c r="NOE59" i="7"/>
  <c r="NOF59" i="7"/>
  <c r="NOG59" i="7"/>
  <c r="NOH59" i="7"/>
  <c r="NOI59" i="7"/>
  <c r="NOJ59" i="7"/>
  <c r="NOK59" i="7"/>
  <c r="NOL59" i="7"/>
  <c r="NOM59" i="7"/>
  <c r="NON59" i="7"/>
  <c r="NOO59" i="7"/>
  <c r="NOP59" i="7"/>
  <c r="NOQ59" i="7"/>
  <c r="NOR59" i="7"/>
  <c r="NOS59" i="7"/>
  <c r="NOT59" i="7"/>
  <c r="NOU59" i="7"/>
  <c r="NOV59" i="7"/>
  <c r="NOW59" i="7"/>
  <c r="NOX59" i="7"/>
  <c r="NOY59" i="7"/>
  <c r="NOZ59" i="7"/>
  <c r="NPA59" i="7"/>
  <c r="NPB59" i="7"/>
  <c r="NPC59" i="7"/>
  <c r="NPD59" i="7"/>
  <c r="NPE59" i="7"/>
  <c r="NPF59" i="7"/>
  <c r="NPG59" i="7"/>
  <c r="NPH59" i="7"/>
  <c r="NPI59" i="7"/>
  <c r="NPJ59" i="7"/>
  <c r="NPK59" i="7"/>
  <c r="NPL59" i="7"/>
  <c r="NPM59" i="7"/>
  <c r="NPN59" i="7"/>
  <c r="NPO59" i="7"/>
  <c r="NPP59" i="7"/>
  <c r="NPQ59" i="7"/>
  <c r="NPR59" i="7"/>
  <c r="NPS59" i="7"/>
  <c r="NPT59" i="7"/>
  <c r="NPU59" i="7"/>
  <c r="NPV59" i="7"/>
  <c r="NPW59" i="7"/>
  <c r="NPX59" i="7"/>
  <c r="NPY59" i="7"/>
  <c r="NPZ59" i="7"/>
  <c r="NQA59" i="7"/>
  <c r="NQB59" i="7"/>
  <c r="NQC59" i="7"/>
  <c r="NQD59" i="7"/>
  <c r="NQE59" i="7"/>
  <c r="NQF59" i="7"/>
  <c r="NQG59" i="7"/>
  <c r="NQH59" i="7"/>
  <c r="NQI59" i="7"/>
  <c r="NQJ59" i="7"/>
  <c r="NQK59" i="7"/>
  <c r="NQL59" i="7"/>
  <c r="NQM59" i="7"/>
  <c r="NQN59" i="7"/>
  <c r="NQO59" i="7"/>
  <c r="NQP59" i="7"/>
  <c r="NQQ59" i="7"/>
  <c r="NQR59" i="7"/>
  <c r="NQS59" i="7"/>
  <c r="NQT59" i="7"/>
  <c r="NQU59" i="7"/>
  <c r="NQV59" i="7"/>
  <c r="NQW59" i="7"/>
  <c r="NQX59" i="7"/>
  <c r="NQY59" i="7"/>
  <c r="NQZ59" i="7"/>
  <c r="NRA59" i="7"/>
  <c r="NRB59" i="7"/>
  <c r="NRC59" i="7"/>
  <c r="NRD59" i="7"/>
  <c r="NRE59" i="7"/>
  <c r="NRF59" i="7"/>
  <c r="NRG59" i="7"/>
  <c r="NRH59" i="7"/>
  <c r="NRI59" i="7"/>
  <c r="NRJ59" i="7"/>
  <c r="NRK59" i="7"/>
  <c r="NRL59" i="7"/>
  <c r="NRM59" i="7"/>
  <c r="NRN59" i="7"/>
  <c r="NRO59" i="7"/>
  <c r="NRP59" i="7"/>
  <c r="NRQ59" i="7"/>
  <c r="NRR59" i="7"/>
  <c r="NRS59" i="7"/>
  <c r="NRT59" i="7"/>
  <c r="NRU59" i="7"/>
  <c r="NRV59" i="7"/>
  <c r="NRW59" i="7"/>
  <c r="NRX59" i="7"/>
  <c r="NRY59" i="7"/>
  <c r="NRZ59" i="7"/>
  <c r="NSA59" i="7"/>
  <c r="NSB59" i="7"/>
  <c r="NSC59" i="7"/>
  <c r="NSD59" i="7"/>
  <c r="NSE59" i="7"/>
  <c r="NSF59" i="7"/>
  <c r="NSG59" i="7"/>
  <c r="NSH59" i="7"/>
  <c r="NSI59" i="7"/>
  <c r="NSJ59" i="7"/>
  <c r="NSK59" i="7"/>
  <c r="NSL59" i="7"/>
  <c r="NSM59" i="7"/>
  <c r="NSN59" i="7"/>
  <c r="NSO59" i="7"/>
  <c r="NSP59" i="7"/>
  <c r="NSQ59" i="7"/>
  <c r="NSR59" i="7"/>
  <c r="NSS59" i="7"/>
  <c r="NST59" i="7"/>
  <c r="NSU59" i="7"/>
  <c r="NSV59" i="7"/>
  <c r="NSW59" i="7"/>
  <c r="NSX59" i="7"/>
  <c r="NSY59" i="7"/>
  <c r="NSZ59" i="7"/>
  <c r="NTA59" i="7"/>
  <c r="NTB59" i="7"/>
  <c r="NTC59" i="7"/>
  <c r="NTD59" i="7"/>
  <c r="NTE59" i="7"/>
  <c r="NTF59" i="7"/>
  <c r="NTG59" i="7"/>
  <c r="NTH59" i="7"/>
  <c r="NTI59" i="7"/>
  <c r="NTJ59" i="7"/>
  <c r="NTK59" i="7"/>
  <c r="NTL59" i="7"/>
  <c r="NTM59" i="7"/>
  <c r="NTN59" i="7"/>
  <c r="NTO59" i="7"/>
  <c r="NTP59" i="7"/>
  <c r="NTQ59" i="7"/>
  <c r="NTR59" i="7"/>
  <c r="NTS59" i="7"/>
  <c r="NTT59" i="7"/>
  <c r="NTU59" i="7"/>
  <c r="NTV59" i="7"/>
  <c r="NTW59" i="7"/>
  <c r="NTX59" i="7"/>
  <c r="NTY59" i="7"/>
  <c r="NTZ59" i="7"/>
  <c r="NUA59" i="7"/>
  <c r="NUB59" i="7"/>
  <c r="NUC59" i="7"/>
  <c r="NUD59" i="7"/>
  <c r="NUE59" i="7"/>
  <c r="NUF59" i="7"/>
  <c r="NUG59" i="7"/>
  <c r="NUH59" i="7"/>
  <c r="NUI59" i="7"/>
  <c r="NUJ59" i="7"/>
  <c r="NUK59" i="7"/>
  <c r="NUL59" i="7"/>
  <c r="NUM59" i="7"/>
  <c r="NUN59" i="7"/>
  <c r="NUO59" i="7"/>
  <c r="NUP59" i="7"/>
  <c r="NUQ59" i="7"/>
  <c r="NUR59" i="7"/>
  <c r="NUS59" i="7"/>
  <c r="NUT59" i="7"/>
  <c r="NUU59" i="7"/>
  <c r="NUV59" i="7"/>
  <c r="NUW59" i="7"/>
  <c r="NUX59" i="7"/>
  <c r="NUY59" i="7"/>
  <c r="NUZ59" i="7"/>
  <c r="NVA59" i="7"/>
  <c r="NVB59" i="7"/>
  <c r="NVC59" i="7"/>
  <c r="NVD59" i="7"/>
  <c r="NVE59" i="7"/>
  <c r="NVF59" i="7"/>
  <c r="NVG59" i="7"/>
  <c r="NVH59" i="7"/>
  <c r="NVI59" i="7"/>
  <c r="NVJ59" i="7"/>
  <c r="NVK59" i="7"/>
  <c r="NVL59" i="7"/>
  <c r="NVM59" i="7"/>
  <c r="NVN59" i="7"/>
  <c r="NVO59" i="7"/>
  <c r="NVP59" i="7"/>
  <c r="NVQ59" i="7"/>
  <c r="NVR59" i="7"/>
  <c r="NVS59" i="7"/>
  <c r="NVT59" i="7"/>
  <c r="NVU59" i="7"/>
  <c r="NVV59" i="7"/>
  <c r="NVW59" i="7"/>
  <c r="NVX59" i="7"/>
  <c r="NVY59" i="7"/>
  <c r="NVZ59" i="7"/>
  <c r="NWA59" i="7"/>
  <c r="NWB59" i="7"/>
  <c r="NWC59" i="7"/>
  <c r="NWD59" i="7"/>
  <c r="NWE59" i="7"/>
  <c r="NWF59" i="7"/>
  <c r="NWG59" i="7"/>
  <c r="NWH59" i="7"/>
  <c r="NWI59" i="7"/>
  <c r="NWJ59" i="7"/>
  <c r="NWK59" i="7"/>
  <c r="NWL59" i="7"/>
  <c r="NWM59" i="7"/>
  <c r="NWN59" i="7"/>
  <c r="NWO59" i="7"/>
  <c r="NWP59" i="7"/>
  <c r="NWQ59" i="7"/>
  <c r="NWR59" i="7"/>
  <c r="NWS59" i="7"/>
  <c r="NWT59" i="7"/>
  <c r="NWU59" i="7"/>
  <c r="NWV59" i="7"/>
  <c r="NWW59" i="7"/>
  <c r="NWX59" i="7"/>
  <c r="NWY59" i="7"/>
  <c r="NWZ59" i="7"/>
  <c r="NXA59" i="7"/>
  <c r="NXB59" i="7"/>
  <c r="NXC59" i="7"/>
  <c r="NXD59" i="7"/>
  <c r="NXE59" i="7"/>
  <c r="NXF59" i="7"/>
  <c r="NXG59" i="7"/>
  <c r="NXH59" i="7"/>
  <c r="NXI59" i="7"/>
  <c r="NXJ59" i="7"/>
  <c r="NXK59" i="7"/>
  <c r="NXL59" i="7"/>
  <c r="NXM59" i="7"/>
  <c r="NXN59" i="7"/>
  <c r="NXO59" i="7"/>
  <c r="NXP59" i="7"/>
  <c r="NXQ59" i="7"/>
  <c r="NXR59" i="7"/>
  <c r="NXS59" i="7"/>
  <c r="NXT59" i="7"/>
  <c r="NXU59" i="7"/>
  <c r="NXV59" i="7"/>
  <c r="NXW59" i="7"/>
  <c r="NXX59" i="7"/>
  <c r="NXY59" i="7"/>
  <c r="NXZ59" i="7"/>
  <c r="NYA59" i="7"/>
  <c r="NYB59" i="7"/>
  <c r="NYC59" i="7"/>
  <c r="NYD59" i="7"/>
  <c r="NYE59" i="7"/>
  <c r="NYF59" i="7"/>
  <c r="NYG59" i="7"/>
  <c r="NYH59" i="7"/>
  <c r="NYI59" i="7"/>
  <c r="NYJ59" i="7"/>
  <c r="NYK59" i="7"/>
  <c r="NYL59" i="7"/>
  <c r="NYM59" i="7"/>
  <c r="NYN59" i="7"/>
  <c r="NYO59" i="7"/>
  <c r="NYP59" i="7"/>
  <c r="NYQ59" i="7"/>
  <c r="NYR59" i="7"/>
  <c r="NYS59" i="7"/>
  <c r="NYT59" i="7"/>
  <c r="NYU59" i="7"/>
  <c r="NYV59" i="7"/>
  <c r="NYW59" i="7"/>
  <c r="NYX59" i="7"/>
  <c r="NYY59" i="7"/>
  <c r="NYZ59" i="7"/>
  <c r="NZA59" i="7"/>
  <c r="NZB59" i="7"/>
  <c r="NZC59" i="7"/>
  <c r="NZD59" i="7"/>
  <c r="NZE59" i="7"/>
  <c r="NZF59" i="7"/>
  <c r="NZG59" i="7"/>
  <c r="NZH59" i="7"/>
  <c r="NZI59" i="7"/>
  <c r="NZJ59" i="7"/>
  <c r="NZK59" i="7"/>
  <c r="NZL59" i="7"/>
  <c r="NZM59" i="7"/>
  <c r="NZN59" i="7"/>
  <c r="NZO59" i="7"/>
  <c r="NZP59" i="7"/>
  <c r="NZQ59" i="7"/>
  <c r="NZR59" i="7"/>
  <c r="NZS59" i="7"/>
  <c r="NZT59" i="7"/>
  <c r="NZU59" i="7"/>
  <c r="NZV59" i="7"/>
  <c r="NZW59" i="7"/>
  <c r="NZX59" i="7"/>
  <c r="NZY59" i="7"/>
  <c r="NZZ59" i="7"/>
  <c r="OAA59" i="7"/>
  <c r="OAB59" i="7"/>
  <c r="OAC59" i="7"/>
  <c r="OAD59" i="7"/>
  <c r="OAE59" i="7"/>
  <c r="OAF59" i="7"/>
  <c r="OAG59" i="7"/>
  <c r="OAH59" i="7"/>
  <c r="OAI59" i="7"/>
  <c r="OAJ59" i="7"/>
  <c r="OAK59" i="7"/>
  <c r="OAL59" i="7"/>
  <c r="OAM59" i="7"/>
  <c r="OAN59" i="7"/>
  <c r="OAO59" i="7"/>
  <c r="OAP59" i="7"/>
  <c r="OAQ59" i="7"/>
  <c r="OAR59" i="7"/>
  <c r="OAS59" i="7"/>
  <c r="OAT59" i="7"/>
  <c r="OAU59" i="7"/>
  <c r="OAV59" i="7"/>
  <c r="OAW59" i="7"/>
  <c r="OAX59" i="7"/>
  <c r="OAY59" i="7"/>
  <c r="OAZ59" i="7"/>
  <c r="OBA59" i="7"/>
  <c r="OBB59" i="7"/>
  <c r="OBC59" i="7"/>
  <c r="OBD59" i="7"/>
  <c r="OBE59" i="7"/>
  <c r="OBF59" i="7"/>
  <c r="OBG59" i="7"/>
  <c r="OBH59" i="7"/>
  <c r="OBI59" i="7"/>
  <c r="OBJ59" i="7"/>
  <c r="OBK59" i="7"/>
  <c r="OBL59" i="7"/>
  <c r="OBM59" i="7"/>
  <c r="OBN59" i="7"/>
  <c r="OBO59" i="7"/>
  <c r="OBP59" i="7"/>
  <c r="OBQ59" i="7"/>
  <c r="OBR59" i="7"/>
  <c r="OBS59" i="7"/>
  <c r="OBT59" i="7"/>
  <c r="OBU59" i="7"/>
  <c r="OBV59" i="7"/>
  <c r="OBW59" i="7"/>
  <c r="OBX59" i="7"/>
  <c r="OBY59" i="7"/>
  <c r="OBZ59" i="7"/>
  <c r="OCA59" i="7"/>
  <c r="OCB59" i="7"/>
  <c r="OCC59" i="7"/>
  <c r="OCD59" i="7"/>
  <c r="OCE59" i="7"/>
  <c r="OCF59" i="7"/>
  <c r="OCG59" i="7"/>
  <c r="OCH59" i="7"/>
  <c r="OCI59" i="7"/>
  <c r="OCJ59" i="7"/>
  <c r="OCK59" i="7"/>
  <c r="OCL59" i="7"/>
  <c r="OCM59" i="7"/>
  <c r="OCN59" i="7"/>
  <c r="OCO59" i="7"/>
  <c r="OCP59" i="7"/>
  <c r="OCQ59" i="7"/>
  <c r="OCR59" i="7"/>
  <c r="OCS59" i="7"/>
  <c r="OCT59" i="7"/>
  <c r="OCU59" i="7"/>
  <c r="OCV59" i="7"/>
  <c r="OCW59" i="7"/>
  <c r="OCX59" i="7"/>
  <c r="OCY59" i="7"/>
  <c r="OCZ59" i="7"/>
  <c r="ODA59" i="7"/>
  <c r="ODB59" i="7"/>
  <c r="ODC59" i="7"/>
  <c r="ODD59" i="7"/>
  <c r="ODE59" i="7"/>
  <c r="ODF59" i="7"/>
  <c r="ODG59" i="7"/>
  <c r="ODH59" i="7"/>
  <c r="ODI59" i="7"/>
  <c r="ODJ59" i="7"/>
  <c r="ODK59" i="7"/>
  <c r="ODL59" i="7"/>
  <c r="ODM59" i="7"/>
  <c r="ODN59" i="7"/>
  <c r="ODO59" i="7"/>
  <c r="ODP59" i="7"/>
  <c r="ODQ59" i="7"/>
  <c r="ODR59" i="7"/>
  <c r="ODS59" i="7"/>
  <c r="ODT59" i="7"/>
  <c r="ODU59" i="7"/>
  <c r="ODV59" i="7"/>
  <c r="ODW59" i="7"/>
  <c r="ODX59" i="7"/>
  <c r="ODY59" i="7"/>
  <c r="ODZ59" i="7"/>
  <c r="OEA59" i="7"/>
  <c r="OEB59" i="7"/>
  <c r="OEC59" i="7"/>
  <c r="OED59" i="7"/>
  <c r="OEE59" i="7"/>
  <c r="OEF59" i="7"/>
  <c r="OEG59" i="7"/>
  <c r="OEH59" i="7"/>
  <c r="OEI59" i="7"/>
  <c r="OEJ59" i="7"/>
  <c r="OEK59" i="7"/>
  <c r="OEL59" i="7"/>
  <c r="OEM59" i="7"/>
  <c r="OEN59" i="7"/>
  <c r="OEO59" i="7"/>
  <c r="OEP59" i="7"/>
  <c r="OEQ59" i="7"/>
  <c r="OER59" i="7"/>
  <c r="OES59" i="7"/>
  <c r="OET59" i="7"/>
  <c r="OEU59" i="7"/>
  <c r="OEV59" i="7"/>
  <c r="OEW59" i="7"/>
  <c r="OEX59" i="7"/>
  <c r="OEY59" i="7"/>
  <c r="OEZ59" i="7"/>
  <c r="OFA59" i="7"/>
  <c r="OFB59" i="7"/>
  <c r="OFC59" i="7"/>
  <c r="OFD59" i="7"/>
  <c r="OFE59" i="7"/>
  <c r="OFF59" i="7"/>
  <c r="OFG59" i="7"/>
  <c r="OFH59" i="7"/>
  <c r="OFI59" i="7"/>
  <c r="OFJ59" i="7"/>
  <c r="OFK59" i="7"/>
  <c r="OFL59" i="7"/>
  <c r="OFM59" i="7"/>
  <c r="OFN59" i="7"/>
  <c r="OFO59" i="7"/>
  <c r="OFP59" i="7"/>
  <c r="OFQ59" i="7"/>
  <c r="OFR59" i="7"/>
  <c r="OFS59" i="7"/>
  <c r="OFT59" i="7"/>
  <c r="OFU59" i="7"/>
  <c r="OFV59" i="7"/>
  <c r="OFW59" i="7"/>
  <c r="OFX59" i="7"/>
  <c r="OFY59" i="7"/>
  <c r="OFZ59" i="7"/>
  <c r="OGA59" i="7"/>
  <c r="OGB59" i="7"/>
  <c r="OGC59" i="7"/>
  <c r="OGD59" i="7"/>
  <c r="OGE59" i="7"/>
  <c r="OGF59" i="7"/>
  <c r="OGG59" i="7"/>
  <c r="OGH59" i="7"/>
  <c r="OGI59" i="7"/>
  <c r="OGJ59" i="7"/>
  <c r="OGK59" i="7"/>
  <c r="OGL59" i="7"/>
  <c r="OGM59" i="7"/>
  <c r="OGN59" i="7"/>
  <c r="OGO59" i="7"/>
  <c r="OGP59" i="7"/>
  <c r="OGQ59" i="7"/>
  <c r="OGR59" i="7"/>
  <c r="OGS59" i="7"/>
  <c r="OGT59" i="7"/>
  <c r="OGU59" i="7"/>
  <c r="OGV59" i="7"/>
  <c r="OGW59" i="7"/>
  <c r="OGX59" i="7"/>
  <c r="OGY59" i="7"/>
  <c r="OGZ59" i="7"/>
  <c r="OHA59" i="7"/>
  <c r="OHB59" i="7"/>
  <c r="OHC59" i="7"/>
  <c r="OHD59" i="7"/>
  <c r="OHE59" i="7"/>
  <c r="OHF59" i="7"/>
  <c r="OHG59" i="7"/>
  <c r="OHH59" i="7"/>
  <c r="OHI59" i="7"/>
  <c r="OHJ59" i="7"/>
  <c r="OHK59" i="7"/>
  <c r="OHL59" i="7"/>
  <c r="OHM59" i="7"/>
  <c r="OHN59" i="7"/>
  <c r="OHO59" i="7"/>
  <c r="OHP59" i="7"/>
  <c r="OHQ59" i="7"/>
  <c r="OHR59" i="7"/>
  <c r="OHS59" i="7"/>
  <c r="OHT59" i="7"/>
  <c r="OHU59" i="7"/>
  <c r="OHV59" i="7"/>
  <c r="OHW59" i="7"/>
  <c r="OHX59" i="7"/>
  <c r="OHY59" i="7"/>
  <c r="OHZ59" i="7"/>
  <c r="OIA59" i="7"/>
  <c r="OIB59" i="7"/>
  <c r="OIC59" i="7"/>
  <c r="OID59" i="7"/>
  <c r="OIE59" i="7"/>
  <c r="OIF59" i="7"/>
  <c r="OIG59" i="7"/>
  <c r="OIH59" i="7"/>
  <c r="OII59" i="7"/>
  <c r="OIJ59" i="7"/>
  <c r="OIK59" i="7"/>
  <c r="OIL59" i="7"/>
  <c r="OIM59" i="7"/>
  <c r="OIN59" i="7"/>
  <c r="OIO59" i="7"/>
  <c r="OIP59" i="7"/>
  <c r="OIQ59" i="7"/>
  <c r="OIR59" i="7"/>
  <c r="OIS59" i="7"/>
  <c r="OIT59" i="7"/>
  <c r="OIU59" i="7"/>
  <c r="OIV59" i="7"/>
  <c r="OIW59" i="7"/>
  <c r="OIX59" i="7"/>
  <c r="OIY59" i="7"/>
  <c r="OIZ59" i="7"/>
  <c r="OJA59" i="7"/>
  <c r="OJB59" i="7"/>
  <c r="OJC59" i="7"/>
  <c r="OJD59" i="7"/>
  <c r="OJE59" i="7"/>
  <c r="OJF59" i="7"/>
  <c r="OJG59" i="7"/>
  <c r="OJH59" i="7"/>
  <c r="OJI59" i="7"/>
  <c r="OJJ59" i="7"/>
  <c r="OJK59" i="7"/>
  <c r="OJL59" i="7"/>
  <c r="OJM59" i="7"/>
  <c r="OJN59" i="7"/>
  <c r="OJO59" i="7"/>
  <c r="OJP59" i="7"/>
  <c r="OJQ59" i="7"/>
  <c r="OJR59" i="7"/>
  <c r="OJS59" i="7"/>
  <c r="OJT59" i="7"/>
  <c r="OJU59" i="7"/>
  <c r="OJV59" i="7"/>
  <c r="OJW59" i="7"/>
  <c r="OJX59" i="7"/>
  <c r="OJY59" i="7"/>
  <c r="OJZ59" i="7"/>
  <c r="OKA59" i="7"/>
  <c r="OKB59" i="7"/>
  <c r="OKC59" i="7"/>
  <c r="OKD59" i="7"/>
  <c r="OKE59" i="7"/>
  <c r="OKF59" i="7"/>
  <c r="OKG59" i="7"/>
  <c r="OKH59" i="7"/>
  <c r="OKI59" i="7"/>
  <c r="OKJ59" i="7"/>
  <c r="OKK59" i="7"/>
  <c r="OKL59" i="7"/>
  <c r="OKM59" i="7"/>
  <c r="OKN59" i="7"/>
  <c r="OKO59" i="7"/>
  <c r="OKP59" i="7"/>
  <c r="OKQ59" i="7"/>
  <c r="OKR59" i="7"/>
  <c r="OKS59" i="7"/>
  <c r="OKT59" i="7"/>
  <c r="OKU59" i="7"/>
  <c r="OKV59" i="7"/>
  <c r="OKW59" i="7"/>
  <c r="OKX59" i="7"/>
  <c r="OKY59" i="7"/>
  <c r="OKZ59" i="7"/>
  <c r="OLA59" i="7"/>
  <c r="OLB59" i="7"/>
  <c r="OLC59" i="7"/>
  <c r="OLD59" i="7"/>
  <c r="OLE59" i="7"/>
  <c r="OLF59" i="7"/>
  <c r="OLG59" i="7"/>
  <c r="OLH59" i="7"/>
  <c r="OLI59" i="7"/>
  <c r="OLJ59" i="7"/>
  <c r="OLK59" i="7"/>
  <c r="OLL59" i="7"/>
  <c r="OLM59" i="7"/>
  <c r="OLN59" i="7"/>
  <c r="OLO59" i="7"/>
  <c r="OLP59" i="7"/>
  <c r="OLQ59" i="7"/>
  <c r="OLR59" i="7"/>
  <c r="OLS59" i="7"/>
  <c r="OLT59" i="7"/>
  <c r="OLU59" i="7"/>
  <c r="OLV59" i="7"/>
  <c r="OLW59" i="7"/>
  <c r="OLX59" i="7"/>
  <c r="OLY59" i="7"/>
  <c r="OLZ59" i="7"/>
  <c r="OMA59" i="7"/>
  <c r="OMB59" i="7"/>
  <c r="OMC59" i="7"/>
  <c r="OMD59" i="7"/>
  <c r="OME59" i="7"/>
  <c r="OMF59" i="7"/>
  <c r="OMG59" i="7"/>
  <c r="OMH59" i="7"/>
  <c r="OMI59" i="7"/>
  <c r="OMJ59" i="7"/>
  <c r="OMK59" i="7"/>
  <c r="OML59" i="7"/>
  <c r="OMM59" i="7"/>
  <c r="OMN59" i="7"/>
  <c r="OMO59" i="7"/>
  <c r="OMP59" i="7"/>
  <c r="OMQ59" i="7"/>
  <c r="OMR59" i="7"/>
  <c r="OMS59" i="7"/>
  <c r="OMT59" i="7"/>
  <c r="OMU59" i="7"/>
  <c r="OMV59" i="7"/>
  <c r="OMW59" i="7"/>
  <c r="OMX59" i="7"/>
  <c r="OMY59" i="7"/>
  <c r="OMZ59" i="7"/>
  <c r="ONA59" i="7"/>
  <c r="ONB59" i="7"/>
  <c r="ONC59" i="7"/>
  <c r="OND59" i="7"/>
  <c r="ONE59" i="7"/>
  <c r="ONF59" i="7"/>
  <c r="ONG59" i="7"/>
  <c r="ONH59" i="7"/>
  <c r="ONI59" i="7"/>
  <c r="ONJ59" i="7"/>
  <c r="ONK59" i="7"/>
  <c r="ONL59" i="7"/>
  <c r="ONM59" i="7"/>
  <c r="ONN59" i="7"/>
  <c r="ONO59" i="7"/>
  <c r="ONP59" i="7"/>
  <c r="ONQ59" i="7"/>
  <c r="ONR59" i="7"/>
  <c r="ONS59" i="7"/>
  <c r="ONT59" i="7"/>
  <c r="ONU59" i="7"/>
  <c r="ONV59" i="7"/>
  <c r="ONW59" i="7"/>
  <c r="ONX59" i="7"/>
  <c r="ONY59" i="7"/>
  <c r="ONZ59" i="7"/>
  <c r="OOA59" i="7"/>
  <c r="OOB59" i="7"/>
  <c r="OOC59" i="7"/>
  <c r="OOD59" i="7"/>
  <c r="OOE59" i="7"/>
  <c r="OOF59" i="7"/>
  <c r="OOG59" i="7"/>
  <c r="OOH59" i="7"/>
  <c r="OOI59" i="7"/>
  <c r="OOJ59" i="7"/>
  <c r="OOK59" i="7"/>
  <c r="OOL59" i="7"/>
  <c r="OOM59" i="7"/>
  <c r="OON59" i="7"/>
  <c r="OOO59" i="7"/>
  <c r="OOP59" i="7"/>
  <c r="OOQ59" i="7"/>
  <c r="OOR59" i="7"/>
  <c r="OOS59" i="7"/>
  <c r="OOT59" i="7"/>
  <c r="OOU59" i="7"/>
  <c r="OOV59" i="7"/>
  <c r="OOW59" i="7"/>
  <c r="OOX59" i="7"/>
  <c r="OOY59" i="7"/>
  <c r="OOZ59" i="7"/>
  <c r="OPA59" i="7"/>
  <c r="OPB59" i="7"/>
  <c r="OPC59" i="7"/>
  <c r="OPD59" i="7"/>
  <c r="OPE59" i="7"/>
  <c r="OPF59" i="7"/>
  <c r="OPG59" i="7"/>
  <c r="OPH59" i="7"/>
  <c r="OPI59" i="7"/>
  <c r="OPJ59" i="7"/>
  <c r="OPK59" i="7"/>
  <c r="OPL59" i="7"/>
  <c r="OPM59" i="7"/>
  <c r="OPN59" i="7"/>
  <c r="OPO59" i="7"/>
  <c r="OPP59" i="7"/>
  <c r="OPQ59" i="7"/>
  <c r="OPR59" i="7"/>
  <c r="OPS59" i="7"/>
  <c r="OPT59" i="7"/>
  <c r="OPU59" i="7"/>
  <c r="OPV59" i="7"/>
  <c r="OPW59" i="7"/>
  <c r="OPX59" i="7"/>
  <c r="OPY59" i="7"/>
  <c r="OPZ59" i="7"/>
  <c r="OQA59" i="7"/>
  <c r="OQB59" i="7"/>
  <c r="OQC59" i="7"/>
  <c r="OQD59" i="7"/>
  <c r="OQE59" i="7"/>
  <c r="OQF59" i="7"/>
  <c r="OQG59" i="7"/>
  <c r="OQH59" i="7"/>
  <c r="OQI59" i="7"/>
  <c r="OQJ59" i="7"/>
  <c r="OQK59" i="7"/>
  <c r="OQL59" i="7"/>
  <c r="OQM59" i="7"/>
  <c r="OQN59" i="7"/>
  <c r="OQO59" i="7"/>
  <c r="OQP59" i="7"/>
  <c r="OQQ59" i="7"/>
  <c r="OQR59" i="7"/>
  <c r="OQS59" i="7"/>
  <c r="OQT59" i="7"/>
  <c r="OQU59" i="7"/>
  <c r="OQV59" i="7"/>
  <c r="OQW59" i="7"/>
  <c r="OQX59" i="7"/>
  <c r="OQY59" i="7"/>
  <c r="OQZ59" i="7"/>
  <c r="ORA59" i="7"/>
  <c r="ORB59" i="7"/>
  <c r="ORC59" i="7"/>
  <c r="ORD59" i="7"/>
  <c r="ORE59" i="7"/>
  <c r="ORF59" i="7"/>
  <c r="ORG59" i="7"/>
  <c r="ORH59" i="7"/>
  <c r="ORI59" i="7"/>
  <c r="ORJ59" i="7"/>
  <c r="ORK59" i="7"/>
  <c r="ORL59" i="7"/>
  <c r="ORM59" i="7"/>
  <c r="ORN59" i="7"/>
  <c r="ORO59" i="7"/>
  <c r="ORP59" i="7"/>
  <c r="ORQ59" i="7"/>
  <c r="ORR59" i="7"/>
  <c r="ORS59" i="7"/>
  <c r="ORT59" i="7"/>
  <c r="ORU59" i="7"/>
  <c r="ORV59" i="7"/>
  <c r="ORW59" i="7"/>
  <c r="ORX59" i="7"/>
  <c r="ORY59" i="7"/>
  <c r="ORZ59" i="7"/>
  <c r="OSA59" i="7"/>
  <c r="OSB59" i="7"/>
  <c r="OSC59" i="7"/>
  <c r="OSD59" i="7"/>
  <c r="OSE59" i="7"/>
  <c r="OSF59" i="7"/>
  <c r="OSG59" i="7"/>
  <c r="OSH59" i="7"/>
  <c r="OSI59" i="7"/>
  <c r="OSJ59" i="7"/>
  <c r="OSK59" i="7"/>
  <c r="OSL59" i="7"/>
  <c r="OSM59" i="7"/>
  <c r="OSN59" i="7"/>
  <c r="OSO59" i="7"/>
  <c r="OSP59" i="7"/>
  <c r="OSQ59" i="7"/>
  <c r="OSR59" i="7"/>
  <c r="OSS59" i="7"/>
  <c r="OST59" i="7"/>
  <c r="OSU59" i="7"/>
  <c r="OSV59" i="7"/>
  <c r="OSW59" i="7"/>
  <c r="OSX59" i="7"/>
  <c r="OSY59" i="7"/>
  <c r="OSZ59" i="7"/>
  <c r="OTA59" i="7"/>
  <c r="OTB59" i="7"/>
  <c r="OTC59" i="7"/>
  <c r="OTD59" i="7"/>
  <c r="OTE59" i="7"/>
  <c r="OTF59" i="7"/>
  <c r="OTG59" i="7"/>
  <c r="OTH59" i="7"/>
  <c r="OTI59" i="7"/>
  <c r="OTJ59" i="7"/>
  <c r="OTK59" i="7"/>
  <c r="OTL59" i="7"/>
  <c r="OTM59" i="7"/>
  <c r="OTN59" i="7"/>
  <c r="OTO59" i="7"/>
  <c r="OTP59" i="7"/>
  <c r="OTQ59" i="7"/>
  <c r="OTR59" i="7"/>
  <c r="OTS59" i="7"/>
  <c r="OTT59" i="7"/>
  <c r="OTU59" i="7"/>
  <c r="OTV59" i="7"/>
  <c r="OTW59" i="7"/>
  <c r="OTX59" i="7"/>
  <c r="OTY59" i="7"/>
  <c r="OTZ59" i="7"/>
  <c r="OUA59" i="7"/>
  <c r="OUB59" i="7"/>
  <c r="OUC59" i="7"/>
  <c r="OUD59" i="7"/>
  <c r="OUE59" i="7"/>
  <c r="OUF59" i="7"/>
  <c r="OUG59" i="7"/>
  <c r="OUH59" i="7"/>
  <c r="OUI59" i="7"/>
  <c r="OUJ59" i="7"/>
  <c r="OUK59" i="7"/>
  <c r="OUL59" i="7"/>
  <c r="OUM59" i="7"/>
  <c r="OUN59" i="7"/>
  <c r="OUO59" i="7"/>
  <c r="OUP59" i="7"/>
  <c r="OUQ59" i="7"/>
  <c r="OUR59" i="7"/>
  <c r="OUS59" i="7"/>
  <c r="OUT59" i="7"/>
  <c r="OUU59" i="7"/>
  <c r="OUV59" i="7"/>
  <c r="OUW59" i="7"/>
  <c r="OUX59" i="7"/>
  <c r="OUY59" i="7"/>
  <c r="OUZ59" i="7"/>
  <c r="OVA59" i="7"/>
  <c r="OVB59" i="7"/>
  <c r="OVC59" i="7"/>
  <c r="OVD59" i="7"/>
  <c r="OVE59" i="7"/>
  <c r="OVF59" i="7"/>
  <c r="OVG59" i="7"/>
  <c r="OVH59" i="7"/>
  <c r="OVI59" i="7"/>
  <c r="OVJ59" i="7"/>
  <c r="OVK59" i="7"/>
  <c r="OVL59" i="7"/>
  <c r="OVM59" i="7"/>
  <c r="OVN59" i="7"/>
  <c r="OVO59" i="7"/>
  <c r="OVP59" i="7"/>
  <c r="OVQ59" i="7"/>
  <c r="OVR59" i="7"/>
  <c r="OVS59" i="7"/>
  <c r="OVT59" i="7"/>
  <c r="OVU59" i="7"/>
  <c r="OVV59" i="7"/>
  <c r="OVW59" i="7"/>
  <c r="OVX59" i="7"/>
  <c r="OVY59" i="7"/>
  <c r="OVZ59" i="7"/>
  <c r="OWA59" i="7"/>
  <c r="OWB59" i="7"/>
  <c r="OWC59" i="7"/>
  <c r="OWD59" i="7"/>
  <c r="OWE59" i="7"/>
  <c r="OWF59" i="7"/>
  <c r="OWG59" i="7"/>
  <c r="OWH59" i="7"/>
  <c r="OWI59" i="7"/>
  <c r="OWJ59" i="7"/>
  <c r="OWK59" i="7"/>
  <c r="OWL59" i="7"/>
  <c r="OWM59" i="7"/>
  <c r="OWN59" i="7"/>
  <c r="OWO59" i="7"/>
  <c r="OWP59" i="7"/>
  <c r="OWQ59" i="7"/>
  <c r="OWR59" i="7"/>
  <c r="OWS59" i="7"/>
  <c r="OWT59" i="7"/>
  <c r="OWU59" i="7"/>
  <c r="OWV59" i="7"/>
  <c r="OWW59" i="7"/>
  <c r="OWX59" i="7"/>
  <c r="OWY59" i="7"/>
  <c r="OWZ59" i="7"/>
  <c r="OXA59" i="7"/>
  <c r="OXB59" i="7"/>
  <c r="OXC59" i="7"/>
  <c r="OXD59" i="7"/>
  <c r="OXE59" i="7"/>
  <c r="OXF59" i="7"/>
  <c r="OXG59" i="7"/>
  <c r="OXH59" i="7"/>
  <c r="OXI59" i="7"/>
  <c r="OXJ59" i="7"/>
  <c r="OXK59" i="7"/>
  <c r="OXL59" i="7"/>
  <c r="OXM59" i="7"/>
  <c r="OXN59" i="7"/>
  <c r="OXO59" i="7"/>
  <c r="OXP59" i="7"/>
  <c r="OXQ59" i="7"/>
  <c r="OXR59" i="7"/>
  <c r="OXS59" i="7"/>
  <c r="OXT59" i="7"/>
  <c r="OXU59" i="7"/>
  <c r="OXV59" i="7"/>
  <c r="OXW59" i="7"/>
  <c r="OXX59" i="7"/>
  <c r="OXY59" i="7"/>
  <c r="OXZ59" i="7"/>
  <c r="OYA59" i="7"/>
  <c r="OYB59" i="7"/>
  <c r="OYC59" i="7"/>
  <c r="OYD59" i="7"/>
  <c r="OYE59" i="7"/>
  <c r="OYF59" i="7"/>
  <c r="OYG59" i="7"/>
  <c r="OYH59" i="7"/>
  <c r="OYI59" i="7"/>
  <c r="OYJ59" i="7"/>
  <c r="OYK59" i="7"/>
  <c r="OYL59" i="7"/>
  <c r="OYM59" i="7"/>
  <c r="OYN59" i="7"/>
  <c r="OYO59" i="7"/>
  <c r="OYP59" i="7"/>
  <c r="OYQ59" i="7"/>
  <c r="OYR59" i="7"/>
  <c r="OYS59" i="7"/>
  <c r="OYT59" i="7"/>
  <c r="OYU59" i="7"/>
  <c r="OYV59" i="7"/>
  <c r="OYW59" i="7"/>
  <c r="OYX59" i="7"/>
  <c r="OYY59" i="7"/>
  <c r="OYZ59" i="7"/>
  <c r="OZA59" i="7"/>
  <c r="OZB59" i="7"/>
  <c r="OZC59" i="7"/>
  <c r="OZD59" i="7"/>
  <c r="OZE59" i="7"/>
  <c r="OZF59" i="7"/>
  <c r="OZG59" i="7"/>
  <c r="OZH59" i="7"/>
  <c r="OZI59" i="7"/>
  <c r="OZJ59" i="7"/>
  <c r="OZK59" i="7"/>
  <c r="OZL59" i="7"/>
  <c r="OZM59" i="7"/>
  <c r="OZN59" i="7"/>
  <c r="OZO59" i="7"/>
  <c r="OZP59" i="7"/>
  <c r="OZQ59" i="7"/>
  <c r="OZR59" i="7"/>
  <c r="OZS59" i="7"/>
  <c r="OZT59" i="7"/>
  <c r="OZU59" i="7"/>
  <c r="OZV59" i="7"/>
  <c r="OZW59" i="7"/>
  <c r="OZX59" i="7"/>
  <c r="OZY59" i="7"/>
  <c r="OZZ59" i="7"/>
  <c r="PAA59" i="7"/>
  <c r="PAB59" i="7"/>
  <c r="PAC59" i="7"/>
  <c r="PAD59" i="7"/>
  <c r="PAE59" i="7"/>
  <c r="PAF59" i="7"/>
  <c r="PAG59" i="7"/>
  <c r="PAH59" i="7"/>
  <c r="PAI59" i="7"/>
  <c r="PAJ59" i="7"/>
  <c r="PAK59" i="7"/>
  <c r="PAL59" i="7"/>
  <c r="PAM59" i="7"/>
  <c r="PAN59" i="7"/>
  <c r="PAO59" i="7"/>
  <c r="PAP59" i="7"/>
  <c r="PAQ59" i="7"/>
  <c r="PAR59" i="7"/>
  <c r="PAS59" i="7"/>
  <c r="PAT59" i="7"/>
  <c r="PAU59" i="7"/>
  <c r="PAV59" i="7"/>
  <c r="PAW59" i="7"/>
  <c r="PAX59" i="7"/>
  <c r="PAY59" i="7"/>
  <c r="PAZ59" i="7"/>
  <c r="PBA59" i="7"/>
  <c r="PBB59" i="7"/>
  <c r="PBC59" i="7"/>
  <c r="PBD59" i="7"/>
  <c r="PBE59" i="7"/>
  <c r="PBF59" i="7"/>
  <c r="PBG59" i="7"/>
  <c r="PBH59" i="7"/>
  <c r="PBI59" i="7"/>
  <c r="PBJ59" i="7"/>
  <c r="PBK59" i="7"/>
  <c r="PBL59" i="7"/>
  <c r="PBM59" i="7"/>
  <c r="PBN59" i="7"/>
  <c r="PBO59" i="7"/>
  <c r="PBP59" i="7"/>
  <c r="PBQ59" i="7"/>
  <c r="PBR59" i="7"/>
  <c r="PBS59" i="7"/>
  <c r="PBT59" i="7"/>
  <c r="PBU59" i="7"/>
  <c r="PBV59" i="7"/>
  <c r="PBW59" i="7"/>
  <c r="PBX59" i="7"/>
  <c r="PBY59" i="7"/>
  <c r="PBZ59" i="7"/>
  <c r="PCA59" i="7"/>
  <c r="PCB59" i="7"/>
  <c r="PCC59" i="7"/>
  <c r="PCD59" i="7"/>
  <c r="PCE59" i="7"/>
  <c r="PCF59" i="7"/>
  <c r="PCG59" i="7"/>
  <c r="PCH59" i="7"/>
  <c r="PCI59" i="7"/>
  <c r="PCJ59" i="7"/>
  <c r="PCK59" i="7"/>
  <c r="PCL59" i="7"/>
  <c r="PCM59" i="7"/>
  <c r="PCN59" i="7"/>
  <c r="PCO59" i="7"/>
  <c r="PCP59" i="7"/>
  <c r="PCQ59" i="7"/>
  <c r="PCR59" i="7"/>
  <c r="PCS59" i="7"/>
  <c r="PCT59" i="7"/>
  <c r="PCU59" i="7"/>
  <c r="PCV59" i="7"/>
  <c r="PCW59" i="7"/>
  <c r="PCX59" i="7"/>
  <c r="PCY59" i="7"/>
  <c r="PCZ59" i="7"/>
  <c r="PDA59" i="7"/>
  <c r="PDB59" i="7"/>
  <c r="PDC59" i="7"/>
  <c r="PDD59" i="7"/>
  <c r="PDE59" i="7"/>
  <c r="PDF59" i="7"/>
  <c r="PDG59" i="7"/>
  <c r="PDH59" i="7"/>
  <c r="PDI59" i="7"/>
  <c r="PDJ59" i="7"/>
  <c r="PDK59" i="7"/>
  <c r="PDL59" i="7"/>
  <c r="PDM59" i="7"/>
  <c r="PDN59" i="7"/>
  <c r="PDO59" i="7"/>
  <c r="PDP59" i="7"/>
  <c r="PDQ59" i="7"/>
  <c r="PDR59" i="7"/>
  <c r="PDS59" i="7"/>
  <c r="PDT59" i="7"/>
  <c r="PDU59" i="7"/>
  <c r="PDV59" i="7"/>
  <c r="PDW59" i="7"/>
  <c r="PDX59" i="7"/>
  <c r="PDY59" i="7"/>
  <c r="PDZ59" i="7"/>
  <c r="PEA59" i="7"/>
  <c r="PEB59" i="7"/>
  <c r="PEC59" i="7"/>
  <c r="PED59" i="7"/>
  <c r="PEE59" i="7"/>
  <c r="PEF59" i="7"/>
  <c r="PEG59" i="7"/>
  <c r="PEH59" i="7"/>
  <c r="PEI59" i="7"/>
  <c r="PEJ59" i="7"/>
  <c r="PEK59" i="7"/>
  <c r="PEL59" i="7"/>
  <c r="PEM59" i="7"/>
  <c r="PEN59" i="7"/>
  <c r="PEO59" i="7"/>
  <c r="PEP59" i="7"/>
  <c r="PEQ59" i="7"/>
  <c r="PER59" i="7"/>
  <c r="PES59" i="7"/>
  <c r="PET59" i="7"/>
  <c r="PEU59" i="7"/>
  <c r="PEV59" i="7"/>
  <c r="PEW59" i="7"/>
  <c r="PEX59" i="7"/>
  <c r="PEY59" i="7"/>
  <c r="PEZ59" i="7"/>
  <c r="PFA59" i="7"/>
  <c r="PFB59" i="7"/>
  <c r="PFC59" i="7"/>
  <c r="PFD59" i="7"/>
  <c r="PFE59" i="7"/>
  <c r="PFF59" i="7"/>
  <c r="PFG59" i="7"/>
  <c r="PFH59" i="7"/>
  <c r="PFI59" i="7"/>
  <c r="PFJ59" i="7"/>
  <c r="PFK59" i="7"/>
  <c r="PFL59" i="7"/>
  <c r="PFM59" i="7"/>
  <c r="PFN59" i="7"/>
  <c r="PFO59" i="7"/>
  <c r="PFP59" i="7"/>
  <c r="PFQ59" i="7"/>
  <c r="PFR59" i="7"/>
  <c r="PFS59" i="7"/>
  <c r="PFT59" i="7"/>
  <c r="PFU59" i="7"/>
  <c r="PFV59" i="7"/>
  <c r="PFW59" i="7"/>
  <c r="PFX59" i="7"/>
  <c r="PFY59" i="7"/>
  <c r="PFZ59" i="7"/>
  <c r="PGA59" i="7"/>
  <c r="PGB59" i="7"/>
  <c r="PGC59" i="7"/>
  <c r="PGD59" i="7"/>
  <c r="PGE59" i="7"/>
  <c r="PGF59" i="7"/>
  <c r="PGG59" i="7"/>
  <c r="PGH59" i="7"/>
  <c r="PGI59" i="7"/>
  <c r="PGJ59" i="7"/>
  <c r="PGK59" i="7"/>
  <c r="PGL59" i="7"/>
  <c r="PGM59" i="7"/>
  <c r="PGN59" i="7"/>
  <c r="PGO59" i="7"/>
  <c r="PGP59" i="7"/>
  <c r="PGQ59" i="7"/>
  <c r="PGR59" i="7"/>
  <c r="PGS59" i="7"/>
  <c r="PGT59" i="7"/>
  <c r="PGU59" i="7"/>
  <c r="PGV59" i="7"/>
  <c r="PGW59" i="7"/>
  <c r="PGX59" i="7"/>
  <c r="PGY59" i="7"/>
  <c r="PGZ59" i="7"/>
  <c r="PHA59" i="7"/>
  <c r="PHB59" i="7"/>
  <c r="PHC59" i="7"/>
  <c r="PHD59" i="7"/>
  <c r="PHE59" i="7"/>
  <c r="PHF59" i="7"/>
  <c r="PHG59" i="7"/>
  <c r="PHH59" i="7"/>
  <c r="PHI59" i="7"/>
  <c r="PHJ59" i="7"/>
  <c r="PHK59" i="7"/>
  <c r="PHL59" i="7"/>
  <c r="PHM59" i="7"/>
  <c r="PHN59" i="7"/>
  <c r="PHO59" i="7"/>
  <c r="PHP59" i="7"/>
  <c r="PHQ59" i="7"/>
  <c r="PHR59" i="7"/>
  <c r="PHS59" i="7"/>
  <c r="PHT59" i="7"/>
  <c r="PHU59" i="7"/>
  <c r="PHV59" i="7"/>
  <c r="PHW59" i="7"/>
  <c r="PHX59" i="7"/>
  <c r="PHY59" i="7"/>
  <c r="PHZ59" i="7"/>
  <c r="PIA59" i="7"/>
  <c r="PIB59" i="7"/>
  <c r="PIC59" i="7"/>
  <c r="PID59" i="7"/>
  <c r="PIE59" i="7"/>
  <c r="PIF59" i="7"/>
  <c r="PIG59" i="7"/>
  <c r="PIH59" i="7"/>
  <c r="PII59" i="7"/>
  <c r="PIJ59" i="7"/>
  <c r="PIK59" i="7"/>
  <c r="PIL59" i="7"/>
  <c r="PIM59" i="7"/>
  <c r="PIN59" i="7"/>
  <c r="PIO59" i="7"/>
  <c r="PIP59" i="7"/>
  <c r="PIQ59" i="7"/>
  <c r="PIR59" i="7"/>
  <c r="PIS59" i="7"/>
  <c r="PIT59" i="7"/>
  <c r="PIU59" i="7"/>
  <c r="PIV59" i="7"/>
  <c r="PIW59" i="7"/>
  <c r="PIX59" i="7"/>
  <c r="PIY59" i="7"/>
  <c r="PIZ59" i="7"/>
  <c r="PJA59" i="7"/>
  <c r="PJB59" i="7"/>
  <c r="PJC59" i="7"/>
  <c r="PJD59" i="7"/>
  <c r="PJE59" i="7"/>
  <c r="PJF59" i="7"/>
  <c r="PJG59" i="7"/>
  <c r="PJH59" i="7"/>
  <c r="PJI59" i="7"/>
  <c r="PJJ59" i="7"/>
  <c r="PJK59" i="7"/>
  <c r="PJL59" i="7"/>
  <c r="PJM59" i="7"/>
  <c r="PJN59" i="7"/>
  <c r="PJO59" i="7"/>
  <c r="PJP59" i="7"/>
  <c r="PJQ59" i="7"/>
  <c r="PJR59" i="7"/>
  <c r="PJS59" i="7"/>
  <c r="PJT59" i="7"/>
  <c r="PJU59" i="7"/>
  <c r="PJV59" i="7"/>
  <c r="PJW59" i="7"/>
  <c r="PJX59" i="7"/>
  <c r="PJY59" i="7"/>
  <c r="PJZ59" i="7"/>
  <c r="PKA59" i="7"/>
  <c r="PKB59" i="7"/>
  <c r="PKC59" i="7"/>
  <c r="PKD59" i="7"/>
  <c r="PKE59" i="7"/>
  <c r="PKF59" i="7"/>
  <c r="PKG59" i="7"/>
  <c r="PKH59" i="7"/>
  <c r="PKI59" i="7"/>
  <c r="PKJ59" i="7"/>
  <c r="PKK59" i="7"/>
  <c r="PKL59" i="7"/>
  <c r="PKM59" i="7"/>
  <c r="PKN59" i="7"/>
  <c r="PKO59" i="7"/>
  <c r="PKP59" i="7"/>
  <c r="PKQ59" i="7"/>
  <c r="PKR59" i="7"/>
  <c r="PKS59" i="7"/>
  <c r="PKT59" i="7"/>
  <c r="PKU59" i="7"/>
  <c r="PKV59" i="7"/>
  <c r="PKW59" i="7"/>
  <c r="PKX59" i="7"/>
  <c r="PKY59" i="7"/>
  <c r="PKZ59" i="7"/>
  <c r="PLA59" i="7"/>
  <c r="PLB59" i="7"/>
  <c r="PLC59" i="7"/>
  <c r="PLD59" i="7"/>
  <c r="PLE59" i="7"/>
  <c r="PLF59" i="7"/>
  <c r="PLG59" i="7"/>
  <c r="PLH59" i="7"/>
  <c r="PLI59" i="7"/>
  <c r="PLJ59" i="7"/>
  <c r="PLK59" i="7"/>
  <c r="PLL59" i="7"/>
  <c r="PLM59" i="7"/>
  <c r="PLN59" i="7"/>
  <c r="PLO59" i="7"/>
  <c r="PLP59" i="7"/>
  <c r="PLQ59" i="7"/>
  <c r="PLR59" i="7"/>
  <c r="PLS59" i="7"/>
  <c r="PLT59" i="7"/>
  <c r="PLU59" i="7"/>
  <c r="PLV59" i="7"/>
  <c r="PLW59" i="7"/>
  <c r="PLX59" i="7"/>
  <c r="PLY59" i="7"/>
  <c r="PLZ59" i="7"/>
  <c r="PMA59" i="7"/>
  <c r="PMB59" i="7"/>
  <c r="PMC59" i="7"/>
  <c r="PMD59" i="7"/>
  <c r="PME59" i="7"/>
  <c r="PMF59" i="7"/>
  <c r="PMG59" i="7"/>
  <c r="PMH59" i="7"/>
  <c r="PMI59" i="7"/>
  <c r="PMJ59" i="7"/>
  <c r="PMK59" i="7"/>
  <c r="PML59" i="7"/>
  <c r="PMM59" i="7"/>
  <c r="PMN59" i="7"/>
  <c r="PMO59" i="7"/>
  <c r="PMP59" i="7"/>
  <c r="PMQ59" i="7"/>
  <c r="PMR59" i="7"/>
  <c r="PMS59" i="7"/>
  <c r="PMT59" i="7"/>
  <c r="PMU59" i="7"/>
  <c r="PMV59" i="7"/>
  <c r="PMW59" i="7"/>
  <c r="PMX59" i="7"/>
  <c r="PMY59" i="7"/>
  <c r="PMZ59" i="7"/>
  <c r="PNA59" i="7"/>
  <c r="PNB59" i="7"/>
  <c r="PNC59" i="7"/>
  <c r="PND59" i="7"/>
  <c r="PNE59" i="7"/>
  <c r="PNF59" i="7"/>
  <c r="PNG59" i="7"/>
  <c r="PNH59" i="7"/>
  <c r="PNI59" i="7"/>
  <c r="PNJ59" i="7"/>
  <c r="PNK59" i="7"/>
  <c r="PNL59" i="7"/>
  <c r="PNM59" i="7"/>
  <c r="PNN59" i="7"/>
  <c r="PNO59" i="7"/>
  <c r="PNP59" i="7"/>
  <c r="PNQ59" i="7"/>
  <c r="PNR59" i="7"/>
  <c r="PNS59" i="7"/>
  <c r="PNT59" i="7"/>
  <c r="PNU59" i="7"/>
  <c r="PNV59" i="7"/>
  <c r="PNW59" i="7"/>
  <c r="PNX59" i="7"/>
  <c r="PNY59" i="7"/>
  <c r="PNZ59" i="7"/>
  <c r="POA59" i="7"/>
  <c r="POB59" i="7"/>
  <c r="POC59" i="7"/>
  <c r="POD59" i="7"/>
  <c r="POE59" i="7"/>
  <c r="POF59" i="7"/>
  <c r="POG59" i="7"/>
  <c r="POH59" i="7"/>
  <c r="POI59" i="7"/>
  <c r="POJ59" i="7"/>
  <c r="POK59" i="7"/>
  <c r="POL59" i="7"/>
  <c r="POM59" i="7"/>
  <c r="PON59" i="7"/>
  <c r="POO59" i="7"/>
  <c r="POP59" i="7"/>
  <c r="POQ59" i="7"/>
  <c r="POR59" i="7"/>
  <c r="POS59" i="7"/>
  <c r="POT59" i="7"/>
  <c r="POU59" i="7"/>
  <c r="POV59" i="7"/>
  <c r="POW59" i="7"/>
  <c r="POX59" i="7"/>
  <c r="POY59" i="7"/>
  <c r="POZ59" i="7"/>
  <c r="PPA59" i="7"/>
  <c r="PPB59" i="7"/>
  <c r="PPC59" i="7"/>
  <c r="PPD59" i="7"/>
  <c r="PPE59" i="7"/>
  <c r="PPF59" i="7"/>
  <c r="PPG59" i="7"/>
  <c r="PPH59" i="7"/>
  <c r="PPI59" i="7"/>
  <c r="PPJ59" i="7"/>
  <c r="PPK59" i="7"/>
  <c r="PPL59" i="7"/>
  <c r="PPM59" i="7"/>
  <c r="PPN59" i="7"/>
  <c r="PPO59" i="7"/>
  <c r="PPP59" i="7"/>
  <c r="PPQ59" i="7"/>
  <c r="PPR59" i="7"/>
  <c r="PPS59" i="7"/>
  <c r="PPT59" i="7"/>
  <c r="PPU59" i="7"/>
  <c r="PPV59" i="7"/>
  <c r="PPW59" i="7"/>
  <c r="PPX59" i="7"/>
  <c r="PPY59" i="7"/>
  <c r="PPZ59" i="7"/>
  <c r="PQA59" i="7"/>
  <c r="PQB59" i="7"/>
  <c r="PQC59" i="7"/>
  <c r="PQD59" i="7"/>
  <c r="PQE59" i="7"/>
  <c r="PQF59" i="7"/>
  <c r="PQG59" i="7"/>
  <c r="PQH59" i="7"/>
  <c r="PQI59" i="7"/>
  <c r="PQJ59" i="7"/>
  <c r="PQK59" i="7"/>
  <c r="PQL59" i="7"/>
  <c r="PQM59" i="7"/>
  <c r="PQN59" i="7"/>
  <c r="PQO59" i="7"/>
  <c r="PQP59" i="7"/>
  <c r="PQQ59" i="7"/>
  <c r="PQR59" i="7"/>
  <c r="PQS59" i="7"/>
  <c r="PQT59" i="7"/>
  <c r="PQU59" i="7"/>
  <c r="PQV59" i="7"/>
  <c r="PQW59" i="7"/>
  <c r="PQX59" i="7"/>
  <c r="PQY59" i="7"/>
  <c r="PQZ59" i="7"/>
  <c r="PRA59" i="7"/>
  <c r="PRB59" i="7"/>
  <c r="PRC59" i="7"/>
  <c r="PRD59" i="7"/>
  <c r="PRE59" i="7"/>
  <c r="PRF59" i="7"/>
  <c r="PRG59" i="7"/>
  <c r="PRH59" i="7"/>
  <c r="PRI59" i="7"/>
  <c r="PRJ59" i="7"/>
  <c r="PRK59" i="7"/>
  <c r="PRL59" i="7"/>
  <c r="PRM59" i="7"/>
  <c r="PRN59" i="7"/>
  <c r="PRO59" i="7"/>
  <c r="PRP59" i="7"/>
  <c r="PRQ59" i="7"/>
  <c r="PRR59" i="7"/>
  <c r="PRS59" i="7"/>
  <c r="PRT59" i="7"/>
  <c r="PRU59" i="7"/>
  <c r="PRV59" i="7"/>
  <c r="PRW59" i="7"/>
  <c r="PRX59" i="7"/>
  <c r="PRY59" i="7"/>
  <c r="PRZ59" i="7"/>
  <c r="PSA59" i="7"/>
  <c r="PSB59" i="7"/>
  <c r="PSC59" i="7"/>
  <c r="PSD59" i="7"/>
  <c r="PSE59" i="7"/>
  <c r="PSF59" i="7"/>
  <c r="PSG59" i="7"/>
  <c r="PSH59" i="7"/>
  <c r="PSI59" i="7"/>
  <c r="PSJ59" i="7"/>
  <c r="PSK59" i="7"/>
  <c r="PSL59" i="7"/>
  <c r="PSM59" i="7"/>
  <c r="PSN59" i="7"/>
  <c r="PSO59" i="7"/>
  <c r="PSP59" i="7"/>
  <c r="PSQ59" i="7"/>
  <c r="PSR59" i="7"/>
  <c r="PSS59" i="7"/>
  <c r="PST59" i="7"/>
  <c r="PSU59" i="7"/>
  <c r="PSV59" i="7"/>
  <c r="PSW59" i="7"/>
  <c r="PSX59" i="7"/>
  <c r="PSY59" i="7"/>
  <c r="PSZ59" i="7"/>
  <c r="PTA59" i="7"/>
  <c r="PTB59" i="7"/>
  <c r="PTC59" i="7"/>
  <c r="PTD59" i="7"/>
  <c r="PTE59" i="7"/>
  <c r="PTF59" i="7"/>
  <c r="PTG59" i="7"/>
  <c r="PTH59" i="7"/>
  <c r="PTI59" i="7"/>
  <c r="PTJ59" i="7"/>
  <c r="PTK59" i="7"/>
  <c r="PTL59" i="7"/>
  <c r="PTM59" i="7"/>
  <c r="PTN59" i="7"/>
  <c r="PTO59" i="7"/>
  <c r="PTP59" i="7"/>
  <c r="PTQ59" i="7"/>
  <c r="PTR59" i="7"/>
  <c r="PTS59" i="7"/>
  <c r="PTT59" i="7"/>
  <c r="PTU59" i="7"/>
  <c r="PTV59" i="7"/>
  <c r="PTW59" i="7"/>
  <c r="PTX59" i="7"/>
  <c r="PTY59" i="7"/>
  <c r="PTZ59" i="7"/>
  <c r="PUA59" i="7"/>
  <c r="PUB59" i="7"/>
  <c r="PUC59" i="7"/>
  <c r="PUD59" i="7"/>
  <c r="PUE59" i="7"/>
  <c r="PUF59" i="7"/>
  <c r="PUG59" i="7"/>
  <c r="PUH59" i="7"/>
  <c r="PUI59" i="7"/>
  <c r="PUJ59" i="7"/>
  <c r="PUK59" i="7"/>
  <c r="PUL59" i="7"/>
  <c r="PUM59" i="7"/>
  <c r="PUN59" i="7"/>
  <c r="PUO59" i="7"/>
  <c r="PUP59" i="7"/>
  <c r="PUQ59" i="7"/>
  <c r="PUR59" i="7"/>
  <c r="PUS59" i="7"/>
  <c r="PUT59" i="7"/>
  <c r="PUU59" i="7"/>
  <c r="PUV59" i="7"/>
  <c r="PUW59" i="7"/>
  <c r="PUX59" i="7"/>
  <c r="PUY59" i="7"/>
  <c r="PUZ59" i="7"/>
  <c r="PVA59" i="7"/>
  <c r="PVB59" i="7"/>
  <c r="PVC59" i="7"/>
  <c r="PVD59" i="7"/>
  <c r="PVE59" i="7"/>
  <c r="PVF59" i="7"/>
  <c r="PVG59" i="7"/>
  <c r="PVH59" i="7"/>
  <c r="PVI59" i="7"/>
  <c r="PVJ59" i="7"/>
  <c r="PVK59" i="7"/>
  <c r="PVL59" i="7"/>
  <c r="PVM59" i="7"/>
  <c r="PVN59" i="7"/>
  <c r="PVO59" i="7"/>
  <c r="PVP59" i="7"/>
  <c r="PVQ59" i="7"/>
  <c r="PVR59" i="7"/>
  <c r="PVS59" i="7"/>
  <c r="PVT59" i="7"/>
  <c r="PVU59" i="7"/>
  <c r="PVV59" i="7"/>
  <c r="PVW59" i="7"/>
  <c r="PVX59" i="7"/>
  <c r="PVY59" i="7"/>
  <c r="PVZ59" i="7"/>
  <c r="PWA59" i="7"/>
  <c r="PWB59" i="7"/>
  <c r="PWC59" i="7"/>
  <c r="PWD59" i="7"/>
  <c r="PWE59" i="7"/>
  <c r="PWF59" i="7"/>
  <c r="PWG59" i="7"/>
  <c r="PWH59" i="7"/>
  <c r="PWI59" i="7"/>
  <c r="PWJ59" i="7"/>
  <c r="PWK59" i="7"/>
  <c r="PWL59" i="7"/>
  <c r="PWM59" i="7"/>
  <c r="PWN59" i="7"/>
  <c r="PWO59" i="7"/>
  <c r="PWP59" i="7"/>
  <c r="PWQ59" i="7"/>
  <c r="PWR59" i="7"/>
  <c r="PWS59" i="7"/>
  <c r="PWT59" i="7"/>
  <c r="PWU59" i="7"/>
  <c r="PWV59" i="7"/>
  <c r="PWW59" i="7"/>
  <c r="PWX59" i="7"/>
  <c r="PWY59" i="7"/>
  <c r="PWZ59" i="7"/>
  <c r="PXA59" i="7"/>
  <c r="PXB59" i="7"/>
  <c r="PXC59" i="7"/>
  <c r="PXD59" i="7"/>
  <c r="PXE59" i="7"/>
  <c r="PXF59" i="7"/>
  <c r="PXG59" i="7"/>
  <c r="PXH59" i="7"/>
  <c r="PXI59" i="7"/>
  <c r="PXJ59" i="7"/>
  <c r="PXK59" i="7"/>
  <c r="PXL59" i="7"/>
  <c r="PXM59" i="7"/>
  <c r="PXN59" i="7"/>
  <c r="PXO59" i="7"/>
  <c r="PXP59" i="7"/>
  <c r="PXQ59" i="7"/>
  <c r="PXR59" i="7"/>
  <c r="PXS59" i="7"/>
  <c r="PXT59" i="7"/>
  <c r="PXU59" i="7"/>
  <c r="PXV59" i="7"/>
  <c r="PXW59" i="7"/>
  <c r="PXX59" i="7"/>
  <c r="PXY59" i="7"/>
  <c r="PXZ59" i="7"/>
  <c r="PYA59" i="7"/>
  <c r="PYB59" i="7"/>
  <c r="PYC59" i="7"/>
  <c r="PYD59" i="7"/>
  <c r="PYE59" i="7"/>
  <c r="PYF59" i="7"/>
  <c r="PYG59" i="7"/>
  <c r="PYH59" i="7"/>
  <c r="PYI59" i="7"/>
  <c r="PYJ59" i="7"/>
  <c r="PYK59" i="7"/>
  <c r="PYL59" i="7"/>
  <c r="PYM59" i="7"/>
  <c r="PYN59" i="7"/>
  <c r="PYO59" i="7"/>
  <c r="PYP59" i="7"/>
  <c r="PYQ59" i="7"/>
  <c r="PYR59" i="7"/>
  <c r="PYS59" i="7"/>
  <c r="PYT59" i="7"/>
  <c r="PYU59" i="7"/>
  <c r="PYV59" i="7"/>
  <c r="PYW59" i="7"/>
  <c r="PYX59" i="7"/>
  <c r="PYY59" i="7"/>
  <c r="PYZ59" i="7"/>
  <c r="PZA59" i="7"/>
  <c r="PZB59" i="7"/>
  <c r="PZC59" i="7"/>
  <c r="PZD59" i="7"/>
  <c r="PZE59" i="7"/>
  <c r="PZF59" i="7"/>
  <c r="PZG59" i="7"/>
  <c r="PZH59" i="7"/>
  <c r="PZI59" i="7"/>
  <c r="PZJ59" i="7"/>
  <c r="PZK59" i="7"/>
  <c r="PZL59" i="7"/>
  <c r="PZM59" i="7"/>
  <c r="PZN59" i="7"/>
  <c r="PZO59" i="7"/>
  <c r="PZP59" i="7"/>
  <c r="PZQ59" i="7"/>
  <c r="PZR59" i="7"/>
  <c r="PZS59" i="7"/>
  <c r="PZT59" i="7"/>
  <c r="PZU59" i="7"/>
  <c r="PZV59" i="7"/>
  <c r="PZW59" i="7"/>
  <c r="PZX59" i="7"/>
  <c r="PZY59" i="7"/>
  <c r="PZZ59" i="7"/>
  <c r="QAA59" i="7"/>
  <c r="QAB59" i="7"/>
  <c r="QAC59" i="7"/>
  <c r="QAD59" i="7"/>
  <c r="QAE59" i="7"/>
  <c r="QAF59" i="7"/>
  <c r="QAG59" i="7"/>
  <c r="QAH59" i="7"/>
  <c r="QAI59" i="7"/>
  <c r="QAJ59" i="7"/>
  <c r="QAK59" i="7"/>
  <c r="QAL59" i="7"/>
  <c r="QAM59" i="7"/>
  <c r="QAN59" i="7"/>
  <c r="QAO59" i="7"/>
  <c r="QAP59" i="7"/>
  <c r="QAQ59" i="7"/>
  <c r="QAR59" i="7"/>
  <c r="QAS59" i="7"/>
  <c r="QAT59" i="7"/>
  <c r="QAU59" i="7"/>
  <c r="QAV59" i="7"/>
  <c r="QAW59" i="7"/>
  <c r="QAX59" i="7"/>
  <c r="QAY59" i="7"/>
  <c r="QAZ59" i="7"/>
  <c r="QBA59" i="7"/>
  <c r="QBB59" i="7"/>
  <c r="QBC59" i="7"/>
  <c r="QBD59" i="7"/>
  <c r="QBE59" i="7"/>
  <c r="QBF59" i="7"/>
  <c r="QBG59" i="7"/>
  <c r="QBH59" i="7"/>
  <c r="QBI59" i="7"/>
  <c r="QBJ59" i="7"/>
  <c r="QBK59" i="7"/>
  <c r="QBL59" i="7"/>
  <c r="QBM59" i="7"/>
  <c r="QBN59" i="7"/>
  <c r="QBO59" i="7"/>
  <c r="QBP59" i="7"/>
  <c r="QBQ59" i="7"/>
  <c r="QBR59" i="7"/>
  <c r="QBS59" i="7"/>
  <c r="QBT59" i="7"/>
  <c r="QBU59" i="7"/>
  <c r="QBV59" i="7"/>
  <c r="QBW59" i="7"/>
  <c r="QBX59" i="7"/>
  <c r="QBY59" i="7"/>
  <c r="QBZ59" i="7"/>
  <c r="QCA59" i="7"/>
  <c r="QCB59" i="7"/>
  <c r="QCC59" i="7"/>
  <c r="QCD59" i="7"/>
  <c r="QCE59" i="7"/>
  <c r="QCF59" i="7"/>
  <c r="QCG59" i="7"/>
  <c r="QCH59" i="7"/>
  <c r="QCI59" i="7"/>
  <c r="QCJ59" i="7"/>
  <c r="QCK59" i="7"/>
  <c r="QCL59" i="7"/>
  <c r="QCM59" i="7"/>
  <c r="QCN59" i="7"/>
  <c r="QCO59" i="7"/>
  <c r="QCP59" i="7"/>
  <c r="QCQ59" i="7"/>
  <c r="QCR59" i="7"/>
  <c r="QCS59" i="7"/>
  <c r="QCT59" i="7"/>
  <c r="QCU59" i="7"/>
  <c r="QCV59" i="7"/>
  <c r="QCW59" i="7"/>
  <c r="QCX59" i="7"/>
  <c r="QCY59" i="7"/>
  <c r="QCZ59" i="7"/>
  <c r="QDA59" i="7"/>
  <c r="QDB59" i="7"/>
  <c r="QDC59" i="7"/>
  <c r="QDD59" i="7"/>
  <c r="QDE59" i="7"/>
  <c r="QDF59" i="7"/>
  <c r="QDG59" i="7"/>
  <c r="QDH59" i="7"/>
  <c r="QDI59" i="7"/>
  <c r="QDJ59" i="7"/>
  <c r="QDK59" i="7"/>
  <c r="QDL59" i="7"/>
  <c r="QDM59" i="7"/>
  <c r="QDN59" i="7"/>
  <c r="QDO59" i="7"/>
  <c r="QDP59" i="7"/>
  <c r="QDQ59" i="7"/>
  <c r="QDR59" i="7"/>
  <c r="QDS59" i="7"/>
  <c r="QDT59" i="7"/>
  <c r="QDU59" i="7"/>
  <c r="QDV59" i="7"/>
  <c r="QDW59" i="7"/>
  <c r="QDX59" i="7"/>
  <c r="QDY59" i="7"/>
  <c r="QDZ59" i="7"/>
  <c r="QEA59" i="7"/>
  <c r="QEB59" i="7"/>
  <c r="QEC59" i="7"/>
  <c r="QED59" i="7"/>
  <c r="QEE59" i="7"/>
  <c r="QEF59" i="7"/>
  <c r="QEG59" i="7"/>
  <c r="QEH59" i="7"/>
  <c r="QEI59" i="7"/>
  <c r="QEJ59" i="7"/>
  <c r="QEK59" i="7"/>
  <c r="QEL59" i="7"/>
  <c r="QEM59" i="7"/>
  <c r="QEN59" i="7"/>
  <c r="QEO59" i="7"/>
  <c r="QEP59" i="7"/>
  <c r="QEQ59" i="7"/>
  <c r="QER59" i="7"/>
  <c r="QES59" i="7"/>
  <c r="QET59" i="7"/>
  <c r="QEU59" i="7"/>
  <c r="QEV59" i="7"/>
  <c r="QEW59" i="7"/>
  <c r="QEX59" i="7"/>
  <c r="QEY59" i="7"/>
  <c r="QEZ59" i="7"/>
  <c r="QFA59" i="7"/>
  <c r="QFB59" i="7"/>
  <c r="QFC59" i="7"/>
  <c r="QFD59" i="7"/>
  <c r="QFE59" i="7"/>
  <c r="QFF59" i="7"/>
  <c r="QFG59" i="7"/>
  <c r="QFH59" i="7"/>
  <c r="QFI59" i="7"/>
  <c r="QFJ59" i="7"/>
  <c r="QFK59" i="7"/>
  <c r="QFL59" i="7"/>
  <c r="QFM59" i="7"/>
  <c r="QFN59" i="7"/>
  <c r="QFO59" i="7"/>
  <c r="QFP59" i="7"/>
  <c r="QFQ59" i="7"/>
  <c r="QFR59" i="7"/>
  <c r="QFS59" i="7"/>
  <c r="QFT59" i="7"/>
  <c r="QFU59" i="7"/>
  <c r="QFV59" i="7"/>
  <c r="QFW59" i="7"/>
  <c r="QFX59" i="7"/>
  <c r="QFY59" i="7"/>
  <c r="QFZ59" i="7"/>
  <c r="QGA59" i="7"/>
  <c r="QGB59" i="7"/>
  <c r="QGC59" i="7"/>
  <c r="QGD59" i="7"/>
  <c r="QGE59" i="7"/>
  <c r="QGF59" i="7"/>
  <c r="QGG59" i="7"/>
  <c r="QGH59" i="7"/>
  <c r="QGI59" i="7"/>
  <c r="QGJ59" i="7"/>
  <c r="QGK59" i="7"/>
  <c r="QGL59" i="7"/>
  <c r="QGM59" i="7"/>
  <c r="QGN59" i="7"/>
  <c r="QGO59" i="7"/>
  <c r="QGP59" i="7"/>
  <c r="QGQ59" i="7"/>
  <c r="QGR59" i="7"/>
  <c r="QGS59" i="7"/>
  <c r="QGT59" i="7"/>
  <c r="QGU59" i="7"/>
  <c r="QGV59" i="7"/>
  <c r="QGW59" i="7"/>
  <c r="QGX59" i="7"/>
  <c r="QGY59" i="7"/>
  <c r="QGZ59" i="7"/>
  <c r="QHA59" i="7"/>
  <c r="QHB59" i="7"/>
  <c r="QHC59" i="7"/>
  <c r="QHD59" i="7"/>
  <c r="QHE59" i="7"/>
  <c r="QHF59" i="7"/>
  <c r="QHG59" i="7"/>
  <c r="QHH59" i="7"/>
  <c r="QHI59" i="7"/>
  <c r="QHJ59" i="7"/>
  <c r="QHK59" i="7"/>
  <c r="QHL59" i="7"/>
  <c r="QHM59" i="7"/>
  <c r="QHN59" i="7"/>
  <c r="QHO59" i="7"/>
  <c r="QHP59" i="7"/>
  <c r="QHQ59" i="7"/>
  <c r="QHR59" i="7"/>
  <c r="QHS59" i="7"/>
  <c r="QHT59" i="7"/>
  <c r="QHU59" i="7"/>
  <c r="QHV59" i="7"/>
  <c r="QHW59" i="7"/>
  <c r="QHX59" i="7"/>
  <c r="QHY59" i="7"/>
  <c r="QHZ59" i="7"/>
  <c r="QIA59" i="7"/>
  <c r="QIB59" i="7"/>
  <c r="QIC59" i="7"/>
  <c r="QID59" i="7"/>
  <c r="QIE59" i="7"/>
  <c r="QIF59" i="7"/>
  <c r="QIG59" i="7"/>
  <c r="QIH59" i="7"/>
  <c r="QII59" i="7"/>
  <c r="QIJ59" i="7"/>
  <c r="QIK59" i="7"/>
  <c r="QIL59" i="7"/>
  <c r="QIM59" i="7"/>
  <c r="QIN59" i="7"/>
  <c r="QIO59" i="7"/>
  <c r="QIP59" i="7"/>
  <c r="QIQ59" i="7"/>
  <c r="QIR59" i="7"/>
  <c r="QIS59" i="7"/>
  <c r="QIT59" i="7"/>
  <c r="QIU59" i="7"/>
  <c r="QIV59" i="7"/>
  <c r="QIW59" i="7"/>
  <c r="QIX59" i="7"/>
  <c r="QIY59" i="7"/>
  <c r="QIZ59" i="7"/>
  <c r="QJA59" i="7"/>
  <c r="QJB59" i="7"/>
  <c r="QJC59" i="7"/>
  <c r="QJD59" i="7"/>
  <c r="QJE59" i="7"/>
  <c r="QJF59" i="7"/>
  <c r="QJG59" i="7"/>
  <c r="QJH59" i="7"/>
  <c r="QJI59" i="7"/>
  <c r="QJJ59" i="7"/>
  <c r="QJK59" i="7"/>
  <c r="QJL59" i="7"/>
  <c r="QJM59" i="7"/>
  <c r="QJN59" i="7"/>
  <c r="QJO59" i="7"/>
  <c r="QJP59" i="7"/>
  <c r="QJQ59" i="7"/>
  <c r="QJR59" i="7"/>
  <c r="QJS59" i="7"/>
  <c r="QJT59" i="7"/>
  <c r="QJU59" i="7"/>
  <c r="QJV59" i="7"/>
  <c r="QJW59" i="7"/>
  <c r="QJX59" i="7"/>
  <c r="QJY59" i="7"/>
  <c r="QJZ59" i="7"/>
  <c r="QKA59" i="7"/>
  <c r="QKB59" i="7"/>
  <c r="QKC59" i="7"/>
  <c r="QKD59" i="7"/>
  <c r="QKE59" i="7"/>
  <c r="QKF59" i="7"/>
  <c r="QKG59" i="7"/>
  <c r="QKH59" i="7"/>
  <c r="QKI59" i="7"/>
  <c r="QKJ59" i="7"/>
  <c r="QKK59" i="7"/>
  <c r="QKL59" i="7"/>
  <c r="QKM59" i="7"/>
  <c r="QKN59" i="7"/>
  <c r="QKO59" i="7"/>
  <c r="QKP59" i="7"/>
  <c r="QKQ59" i="7"/>
  <c r="QKR59" i="7"/>
  <c r="QKS59" i="7"/>
  <c r="QKT59" i="7"/>
  <c r="QKU59" i="7"/>
  <c r="QKV59" i="7"/>
  <c r="QKW59" i="7"/>
  <c r="QKX59" i="7"/>
  <c r="QKY59" i="7"/>
  <c r="QKZ59" i="7"/>
  <c r="QLA59" i="7"/>
  <c r="QLB59" i="7"/>
  <c r="QLC59" i="7"/>
  <c r="QLD59" i="7"/>
  <c r="QLE59" i="7"/>
  <c r="QLF59" i="7"/>
  <c r="QLG59" i="7"/>
  <c r="QLH59" i="7"/>
  <c r="QLI59" i="7"/>
  <c r="QLJ59" i="7"/>
  <c r="QLK59" i="7"/>
  <c r="QLL59" i="7"/>
  <c r="QLM59" i="7"/>
  <c r="QLN59" i="7"/>
  <c r="QLO59" i="7"/>
  <c r="QLP59" i="7"/>
  <c r="QLQ59" i="7"/>
  <c r="QLR59" i="7"/>
  <c r="QLS59" i="7"/>
  <c r="QLT59" i="7"/>
  <c r="QLU59" i="7"/>
  <c r="QLV59" i="7"/>
  <c r="QLW59" i="7"/>
  <c r="QLX59" i="7"/>
  <c r="QLY59" i="7"/>
  <c r="QLZ59" i="7"/>
  <c r="QMA59" i="7"/>
  <c r="QMB59" i="7"/>
  <c r="QMC59" i="7"/>
  <c r="QMD59" i="7"/>
  <c r="QME59" i="7"/>
  <c r="QMF59" i="7"/>
  <c r="QMG59" i="7"/>
  <c r="QMH59" i="7"/>
  <c r="QMI59" i="7"/>
  <c r="QMJ59" i="7"/>
  <c r="QMK59" i="7"/>
  <c r="QML59" i="7"/>
  <c r="QMM59" i="7"/>
  <c r="QMN59" i="7"/>
  <c r="QMO59" i="7"/>
  <c r="QMP59" i="7"/>
  <c r="QMQ59" i="7"/>
  <c r="QMR59" i="7"/>
  <c r="QMS59" i="7"/>
  <c r="QMT59" i="7"/>
  <c r="QMU59" i="7"/>
  <c r="QMV59" i="7"/>
  <c r="QMW59" i="7"/>
  <c r="QMX59" i="7"/>
  <c r="QMY59" i="7"/>
  <c r="QMZ59" i="7"/>
  <c r="QNA59" i="7"/>
  <c r="QNB59" i="7"/>
  <c r="QNC59" i="7"/>
  <c r="QND59" i="7"/>
  <c r="QNE59" i="7"/>
  <c r="QNF59" i="7"/>
  <c r="QNG59" i="7"/>
  <c r="QNH59" i="7"/>
  <c r="QNI59" i="7"/>
  <c r="QNJ59" i="7"/>
  <c r="QNK59" i="7"/>
  <c r="QNL59" i="7"/>
  <c r="QNM59" i="7"/>
  <c r="QNN59" i="7"/>
  <c r="QNO59" i="7"/>
  <c r="QNP59" i="7"/>
  <c r="QNQ59" i="7"/>
  <c r="QNR59" i="7"/>
  <c r="QNS59" i="7"/>
  <c r="QNT59" i="7"/>
  <c r="QNU59" i="7"/>
  <c r="QNV59" i="7"/>
  <c r="QNW59" i="7"/>
  <c r="QNX59" i="7"/>
  <c r="QNY59" i="7"/>
  <c r="QNZ59" i="7"/>
  <c r="QOA59" i="7"/>
  <c r="QOB59" i="7"/>
  <c r="QOC59" i="7"/>
  <c r="QOD59" i="7"/>
  <c r="QOE59" i="7"/>
  <c r="QOF59" i="7"/>
  <c r="QOG59" i="7"/>
  <c r="QOH59" i="7"/>
  <c r="QOI59" i="7"/>
  <c r="QOJ59" i="7"/>
  <c r="QOK59" i="7"/>
  <c r="QOL59" i="7"/>
  <c r="QOM59" i="7"/>
  <c r="QON59" i="7"/>
  <c r="QOO59" i="7"/>
  <c r="QOP59" i="7"/>
  <c r="QOQ59" i="7"/>
  <c r="QOR59" i="7"/>
  <c r="QOS59" i="7"/>
  <c r="QOT59" i="7"/>
  <c r="QOU59" i="7"/>
  <c r="QOV59" i="7"/>
  <c r="QOW59" i="7"/>
  <c r="QOX59" i="7"/>
  <c r="QOY59" i="7"/>
  <c r="QOZ59" i="7"/>
  <c r="QPA59" i="7"/>
  <c r="QPB59" i="7"/>
  <c r="QPC59" i="7"/>
  <c r="QPD59" i="7"/>
  <c r="QPE59" i="7"/>
  <c r="QPF59" i="7"/>
  <c r="QPG59" i="7"/>
  <c r="QPH59" i="7"/>
  <c r="QPI59" i="7"/>
  <c r="QPJ59" i="7"/>
  <c r="QPK59" i="7"/>
  <c r="QPL59" i="7"/>
  <c r="QPM59" i="7"/>
  <c r="QPN59" i="7"/>
  <c r="QPO59" i="7"/>
  <c r="QPP59" i="7"/>
  <c r="QPQ59" i="7"/>
  <c r="QPR59" i="7"/>
  <c r="QPS59" i="7"/>
  <c r="QPT59" i="7"/>
  <c r="QPU59" i="7"/>
  <c r="QPV59" i="7"/>
  <c r="QPW59" i="7"/>
  <c r="QPX59" i="7"/>
  <c r="QPY59" i="7"/>
  <c r="QPZ59" i="7"/>
  <c r="QQA59" i="7"/>
  <c r="QQB59" i="7"/>
  <c r="QQC59" i="7"/>
  <c r="QQD59" i="7"/>
  <c r="QQE59" i="7"/>
  <c r="QQF59" i="7"/>
  <c r="QQG59" i="7"/>
  <c r="QQH59" i="7"/>
  <c r="QQI59" i="7"/>
  <c r="QQJ59" i="7"/>
  <c r="QQK59" i="7"/>
  <c r="QQL59" i="7"/>
  <c r="QQM59" i="7"/>
  <c r="QQN59" i="7"/>
  <c r="QQO59" i="7"/>
  <c r="QQP59" i="7"/>
  <c r="QQQ59" i="7"/>
  <c r="QQR59" i="7"/>
  <c r="QQS59" i="7"/>
  <c r="QQT59" i="7"/>
  <c r="QQU59" i="7"/>
  <c r="QQV59" i="7"/>
  <c r="QQW59" i="7"/>
  <c r="QQX59" i="7"/>
  <c r="QQY59" i="7"/>
  <c r="QQZ59" i="7"/>
  <c r="QRA59" i="7"/>
  <c r="QRB59" i="7"/>
  <c r="QRC59" i="7"/>
  <c r="QRD59" i="7"/>
  <c r="QRE59" i="7"/>
  <c r="QRF59" i="7"/>
  <c r="QRG59" i="7"/>
  <c r="QRH59" i="7"/>
  <c r="QRI59" i="7"/>
  <c r="QRJ59" i="7"/>
  <c r="QRK59" i="7"/>
  <c r="QRL59" i="7"/>
  <c r="QRM59" i="7"/>
  <c r="QRN59" i="7"/>
  <c r="QRO59" i="7"/>
  <c r="QRP59" i="7"/>
  <c r="QRQ59" i="7"/>
  <c r="QRR59" i="7"/>
  <c r="QRS59" i="7"/>
  <c r="QRT59" i="7"/>
  <c r="QRU59" i="7"/>
  <c r="QRV59" i="7"/>
  <c r="QRW59" i="7"/>
  <c r="QRX59" i="7"/>
  <c r="QRY59" i="7"/>
  <c r="QRZ59" i="7"/>
  <c r="QSA59" i="7"/>
  <c r="QSB59" i="7"/>
  <c r="QSC59" i="7"/>
  <c r="QSD59" i="7"/>
  <c r="QSE59" i="7"/>
  <c r="QSF59" i="7"/>
  <c r="QSG59" i="7"/>
  <c r="QSH59" i="7"/>
  <c r="QSI59" i="7"/>
  <c r="QSJ59" i="7"/>
  <c r="QSK59" i="7"/>
  <c r="QSL59" i="7"/>
  <c r="QSM59" i="7"/>
  <c r="QSN59" i="7"/>
  <c r="QSO59" i="7"/>
  <c r="QSP59" i="7"/>
  <c r="QSQ59" i="7"/>
  <c r="QSR59" i="7"/>
  <c r="QSS59" i="7"/>
  <c r="QST59" i="7"/>
  <c r="QSU59" i="7"/>
  <c r="QSV59" i="7"/>
  <c r="QSW59" i="7"/>
  <c r="QSX59" i="7"/>
  <c r="QSY59" i="7"/>
  <c r="QSZ59" i="7"/>
  <c r="QTA59" i="7"/>
  <c r="QTB59" i="7"/>
  <c r="QTC59" i="7"/>
  <c r="QTD59" i="7"/>
  <c r="QTE59" i="7"/>
  <c r="QTF59" i="7"/>
  <c r="QTG59" i="7"/>
  <c r="QTH59" i="7"/>
  <c r="QTI59" i="7"/>
  <c r="QTJ59" i="7"/>
  <c r="QTK59" i="7"/>
  <c r="QTL59" i="7"/>
  <c r="QTM59" i="7"/>
  <c r="QTN59" i="7"/>
  <c r="QTO59" i="7"/>
  <c r="QTP59" i="7"/>
  <c r="QTQ59" i="7"/>
  <c r="QTR59" i="7"/>
  <c r="QTS59" i="7"/>
  <c r="QTT59" i="7"/>
  <c r="QTU59" i="7"/>
  <c r="QTV59" i="7"/>
  <c r="QTW59" i="7"/>
  <c r="QTX59" i="7"/>
  <c r="QTY59" i="7"/>
  <c r="QTZ59" i="7"/>
  <c r="QUA59" i="7"/>
  <c r="QUB59" i="7"/>
  <c r="QUC59" i="7"/>
  <c r="QUD59" i="7"/>
  <c r="QUE59" i="7"/>
  <c r="QUF59" i="7"/>
  <c r="QUG59" i="7"/>
  <c r="QUH59" i="7"/>
  <c r="QUI59" i="7"/>
  <c r="QUJ59" i="7"/>
  <c r="QUK59" i="7"/>
  <c r="QUL59" i="7"/>
  <c r="QUM59" i="7"/>
  <c r="QUN59" i="7"/>
  <c r="QUO59" i="7"/>
  <c r="QUP59" i="7"/>
  <c r="QUQ59" i="7"/>
  <c r="QUR59" i="7"/>
  <c r="QUS59" i="7"/>
  <c r="QUT59" i="7"/>
  <c r="QUU59" i="7"/>
  <c r="QUV59" i="7"/>
  <c r="QUW59" i="7"/>
  <c r="QUX59" i="7"/>
  <c r="QUY59" i="7"/>
  <c r="QUZ59" i="7"/>
  <c r="QVA59" i="7"/>
  <c r="QVB59" i="7"/>
  <c r="QVC59" i="7"/>
  <c r="QVD59" i="7"/>
  <c r="QVE59" i="7"/>
  <c r="QVF59" i="7"/>
  <c r="QVG59" i="7"/>
  <c r="QVH59" i="7"/>
  <c r="QVI59" i="7"/>
  <c r="QVJ59" i="7"/>
  <c r="QVK59" i="7"/>
  <c r="QVL59" i="7"/>
  <c r="QVM59" i="7"/>
  <c r="QVN59" i="7"/>
  <c r="QVO59" i="7"/>
  <c r="QVP59" i="7"/>
  <c r="QVQ59" i="7"/>
  <c r="QVR59" i="7"/>
  <c r="QVS59" i="7"/>
  <c r="QVT59" i="7"/>
  <c r="QVU59" i="7"/>
  <c r="QVV59" i="7"/>
  <c r="QVW59" i="7"/>
  <c r="QVX59" i="7"/>
  <c r="QVY59" i="7"/>
  <c r="QVZ59" i="7"/>
  <c r="QWA59" i="7"/>
  <c r="QWB59" i="7"/>
  <c r="QWC59" i="7"/>
  <c r="QWD59" i="7"/>
  <c r="QWE59" i="7"/>
  <c r="QWF59" i="7"/>
  <c r="QWG59" i="7"/>
  <c r="QWH59" i="7"/>
  <c r="QWI59" i="7"/>
  <c r="QWJ59" i="7"/>
  <c r="QWK59" i="7"/>
  <c r="QWL59" i="7"/>
  <c r="QWM59" i="7"/>
  <c r="QWN59" i="7"/>
  <c r="QWO59" i="7"/>
  <c r="QWP59" i="7"/>
  <c r="QWQ59" i="7"/>
  <c r="QWR59" i="7"/>
  <c r="QWS59" i="7"/>
  <c r="QWT59" i="7"/>
  <c r="QWU59" i="7"/>
  <c r="QWV59" i="7"/>
  <c r="QWW59" i="7"/>
  <c r="QWX59" i="7"/>
  <c r="QWY59" i="7"/>
  <c r="QWZ59" i="7"/>
  <c r="QXA59" i="7"/>
  <c r="QXB59" i="7"/>
  <c r="QXC59" i="7"/>
  <c r="QXD59" i="7"/>
  <c r="QXE59" i="7"/>
  <c r="QXF59" i="7"/>
  <c r="QXG59" i="7"/>
  <c r="QXH59" i="7"/>
  <c r="QXI59" i="7"/>
  <c r="QXJ59" i="7"/>
  <c r="QXK59" i="7"/>
  <c r="QXL59" i="7"/>
  <c r="QXM59" i="7"/>
  <c r="QXN59" i="7"/>
  <c r="QXO59" i="7"/>
  <c r="QXP59" i="7"/>
  <c r="QXQ59" i="7"/>
  <c r="QXR59" i="7"/>
  <c r="QXS59" i="7"/>
  <c r="QXT59" i="7"/>
  <c r="QXU59" i="7"/>
  <c r="QXV59" i="7"/>
  <c r="QXW59" i="7"/>
  <c r="QXX59" i="7"/>
  <c r="QXY59" i="7"/>
  <c r="QXZ59" i="7"/>
  <c r="QYA59" i="7"/>
  <c r="QYB59" i="7"/>
  <c r="QYC59" i="7"/>
  <c r="QYD59" i="7"/>
  <c r="QYE59" i="7"/>
  <c r="QYF59" i="7"/>
  <c r="QYG59" i="7"/>
  <c r="QYH59" i="7"/>
  <c r="QYI59" i="7"/>
  <c r="QYJ59" i="7"/>
  <c r="QYK59" i="7"/>
  <c r="QYL59" i="7"/>
  <c r="QYM59" i="7"/>
  <c r="QYN59" i="7"/>
  <c r="QYO59" i="7"/>
  <c r="QYP59" i="7"/>
  <c r="QYQ59" i="7"/>
  <c r="QYR59" i="7"/>
  <c r="QYS59" i="7"/>
  <c r="QYT59" i="7"/>
  <c r="QYU59" i="7"/>
  <c r="QYV59" i="7"/>
  <c r="QYW59" i="7"/>
  <c r="QYX59" i="7"/>
  <c r="QYY59" i="7"/>
  <c r="QYZ59" i="7"/>
  <c r="QZA59" i="7"/>
  <c r="QZB59" i="7"/>
  <c r="QZC59" i="7"/>
  <c r="QZD59" i="7"/>
  <c r="QZE59" i="7"/>
  <c r="QZF59" i="7"/>
  <c r="QZG59" i="7"/>
  <c r="QZH59" i="7"/>
  <c r="QZI59" i="7"/>
  <c r="QZJ59" i="7"/>
  <c r="QZK59" i="7"/>
  <c r="QZL59" i="7"/>
  <c r="QZM59" i="7"/>
  <c r="QZN59" i="7"/>
  <c r="QZO59" i="7"/>
  <c r="QZP59" i="7"/>
  <c r="QZQ59" i="7"/>
  <c r="QZR59" i="7"/>
  <c r="QZS59" i="7"/>
  <c r="QZT59" i="7"/>
  <c r="QZU59" i="7"/>
  <c r="QZV59" i="7"/>
  <c r="QZW59" i="7"/>
  <c r="QZX59" i="7"/>
  <c r="QZY59" i="7"/>
  <c r="QZZ59" i="7"/>
  <c r="RAA59" i="7"/>
  <c r="RAB59" i="7"/>
  <c r="RAC59" i="7"/>
  <c r="RAD59" i="7"/>
  <c r="RAE59" i="7"/>
  <c r="RAF59" i="7"/>
  <c r="RAG59" i="7"/>
  <c r="RAH59" i="7"/>
  <c r="RAI59" i="7"/>
  <c r="RAJ59" i="7"/>
  <c r="RAK59" i="7"/>
  <c r="RAL59" i="7"/>
  <c r="RAM59" i="7"/>
  <c r="RAN59" i="7"/>
  <c r="RAO59" i="7"/>
  <c r="RAP59" i="7"/>
  <c r="RAQ59" i="7"/>
  <c r="RAR59" i="7"/>
  <c r="RAS59" i="7"/>
  <c r="RAT59" i="7"/>
  <c r="RAU59" i="7"/>
  <c r="RAV59" i="7"/>
  <c r="RAW59" i="7"/>
  <c r="RAX59" i="7"/>
  <c r="RAY59" i="7"/>
  <c r="RAZ59" i="7"/>
  <c r="RBA59" i="7"/>
  <c r="RBB59" i="7"/>
  <c r="RBC59" i="7"/>
  <c r="RBD59" i="7"/>
  <c r="RBE59" i="7"/>
  <c r="RBF59" i="7"/>
  <c r="RBG59" i="7"/>
  <c r="RBH59" i="7"/>
  <c r="RBI59" i="7"/>
  <c r="RBJ59" i="7"/>
  <c r="RBK59" i="7"/>
  <c r="RBL59" i="7"/>
  <c r="RBM59" i="7"/>
  <c r="RBN59" i="7"/>
  <c r="RBO59" i="7"/>
  <c r="RBP59" i="7"/>
  <c r="RBQ59" i="7"/>
  <c r="RBR59" i="7"/>
  <c r="RBS59" i="7"/>
  <c r="RBT59" i="7"/>
  <c r="RBU59" i="7"/>
  <c r="RBV59" i="7"/>
  <c r="RBW59" i="7"/>
  <c r="RBX59" i="7"/>
  <c r="RBY59" i="7"/>
  <c r="RBZ59" i="7"/>
  <c r="RCA59" i="7"/>
  <c r="RCB59" i="7"/>
  <c r="RCC59" i="7"/>
  <c r="RCD59" i="7"/>
  <c r="RCE59" i="7"/>
  <c r="RCF59" i="7"/>
  <c r="RCG59" i="7"/>
  <c r="RCH59" i="7"/>
  <c r="RCI59" i="7"/>
  <c r="RCJ59" i="7"/>
  <c r="RCK59" i="7"/>
  <c r="RCL59" i="7"/>
  <c r="RCM59" i="7"/>
  <c r="RCN59" i="7"/>
  <c r="RCO59" i="7"/>
  <c r="RCP59" i="7"/>
  <c r="RCQ59" i="7"/>
  <c r="RCR59" i="7"/>
  <c r="RCS59" i="7"/>
  <c r="RCT59" i="7"/>
  <c r="RCU59" i="7"/>
  <c r="RCV59" i="7"/>
  <c r="RCW59" i="7"/>
  <c r="RCX59" i="7"/>
  <c r="RCY59" i="7"/>
  <c r="RCZ59" i="7"/>
  <c r="RDA59" i="7"/>
  <c r="RDB59" i="7"/>
  <c r="RDC59" i="7"/>
  <c r="RDD59" i="7"/>
  <c r="RDE59" i="7"/>
  <c r="RDF59" i="7"/>
  <c r="RDG59" i="7"/>
  <c r="RDH59" i="7"/>
  <c r="RDI59" i="7"/>
  <c r="RDJ59" i="7"/>
  <c r="RDK59" i="7"/>
  <c r="RDL59" i="7"/>
  <c r="RDM59" i="7"/>
  <c r="RDN59" i="7"/>
  <c r="RDO59" i="7"/>
  <c r="RDP59" i="7"/>
  <c r="RDQ59" i="7"/>
  <c r="RDR59" i="7"/>
  <c r="RDS59" i="7"/>
  <c r="RDT59" i="7"/>
  <c r="RDU59" i="7"/>
  <c r="RDV59" i="7"/>
  <c r="RDW59" i="7"/>
  <c r="RDX59" i="7"/>
  <c r="RDY59" i="7"/>
  <c r="RDZ59" i="7"/>
  <c r="REA59" i="7"/>
  <c r="REB59" i="7"/>
  <c r="REC59" i="7"/>
  <c r="RED59" i="7"/>
  <c r="REE59" i="7"/>
  <c r="REF59" i="7"/>
  <c r="REG59" i="7"/>
  <c r="REH59" i="7"/>
  <c r="REI59" i="7"/>
  <c r="REJ59" i="7"/>
  <c r="REK59" i="7"/>
  <c r="REL59" i="7"/>
  <c r="REM59" i="7"/>
  <c r="REN59" i="7"/>
  <c r="REO59" i="7"/>
  <c r="REP59" i="7"/>
  <c r="REQ59" i="7"/>
  <c r="RER59" i="7"/>
  <c r="RES59" i="7"/>
  <c r="RET59" i="7"/>
  <c r="REU59" i="7"/>
  <c r="REV59" i="7"/>
  <c r="REW59" i="7"/>
  <c r="REX59" i="7"/>
  <c r="REY59" i="7"/>
  <c r="REZ59" i="7"/>
  <c r="RFA59" i="7"/>
  <c r="RFB59" i="7"/>
  <c r="RFC59" i="7"/>
  <c r="RFD59" i="7"/>
  <c r="RFE59" i="7"/>
  <c r="RFF59" i="7"/>
  <c r="RFG59" i="7"/>
  <c r="RFH59" i="7"/>
  <c r="RFI59" i="7"/>
  <c r="RFJ59" i="7"/>
  <c r="RFK59" i="7"/>
  <c r="RFL59" i="7"/>
  <c r="RFM59" i="7"/>
  <c r="RFN59" i="7"/>
  <c r="RFO59" i="7"/>
  <c r="RFP59" i="7"/>
  <c r="RFQ59" i="7"/>
  <c r="RFR59" i="7"/>
  <c r="RFS59" i="7"/>
  <c r="RFT59" i="7"/>
  <c r="RFU59" i="7"/>
  <c r="RFV59" i="7"/>
  <c r="RFW59" i="7"/>
  <c r="RFX59" i="7"/>
  <c r="RFY59" i="7"/>
  <c r="RFZ59" i="7"/>
  <c r="RGA59" i="7"/>
  <c r="RGB59" i="7"/>
  <c r="RGC59" i="7"/>
  <c r="RGD59" i="7"/>
  <c r="RGE59" i="7"/>
  <c r="RGF59" i="7"/>
  <c r="RGG59" i="7"/>
  <c r="RGH59" i="7"/>
  <c r="RGI59" i="7"/>
  <c r="RGJ59" i="7"/>
  <c r="RGK59" i="7"/>
  <c r="RGL59" i="7"/>
  <c r="RGM59" i="7"/>
  <c r="RGN59" i="7"/>
  <c r="RGO59" i="7"/>
  <c r="RGP59" i="7"/>
  <c r="RGQ59" i="7"/>
  <c r="RGR59" i="7"/>
  <c r="RGS59" i="7"/>
  <c r="RGT59" i="7"/>
  <c r="RGU59" i="7"/>
  <c r="RGV59" i="7"/>
  <c r="RGW59" i="7"/>
  <c r="RGX59" i="7"/>
  <c r="RGY59" i="7"/>
  <c r="RGZ59" i="7"/>
  <c r="RHA59" i="7"/>
  <c r="RHB59" i="7"/>
  <c r="RHC59" i="7"/>
  <c r="RHD59" i="7"/>
  <c r="RHE59" i="7"/>
  <c r="RHF59" i="7"/>
  <c r="RHG59" i="7"/>
  <c r="RHH59" i="7"/>
  <c r="RHI59" i="7"/>
  <c r="RHJ59" i="7"/>
  <c r="RHK59" i="7"/>
  <c r="RHL59" i="7"/>
  <c r="RHM59" i="7"/>
  <c r="RHN59" i="7"/>
  <c r="RHO59" i="7"/>
  <c r="RHP59" i="7"/>
  <c r="RHQ59" i="7"/>
  <c r="RHR59" i="7"/>
  <c r="RHS59" i="7"/>
  <c r="RHT59" i="7"/>
  <c r="RHU59" i="7"/>
  <c r="RHV59" i="7"/>
  <c r="RHW59" i="7"/>
  <c r="RHX59" i="7"/>
  <c r="RHY59" i="7"/>
  <c r="RHZ59" i="7"/>
  <c r="RIA59" i="7"/>
  <c r="RIB59" i="7"/>
  <c r="RIC59" i="7"/>
  <c r="RID59" i="7"/>
  <c r="RIE59" i="7"/>
  <c r="RIF59" i="7"/>
  <c r="RIG59" i="7"/>
  <c r="RIH59" i="7"/>
  <c r="RII59" i="7"/>
  <c r="RIJ59" i="7"/>
  <c r="RIK59" i="7"/>
  <c r="RIL59" i="7"/>
  <c r="RIM59" i="7"/>
  <c r="RIN59" i="7"/>
  <c r="RIO59" i="7"/>
  <c r="RIP59" i="7"/>
  <c r="RIQ59" i="7"/>
  <c r="RIR59" i="7"/>
  <c r="RIS59" i="7"/>
  <c r="RIT59" i="7"/>
  <c r="RIU59" i="7"/>
  <c r="RIV59" i="7"/>
  <c r="RIW59" i="7"/>
  <c r="RIX59" i="7"/>
  <c r="RIY59" i="7"/>
  <c r="RIZ59" i="7"/>
  <c r="RJA59" i="7"/>
  <c r="RJB59" i="7"/>
  <c r="RJC59" i="7"/>
  <c r="RJD59" i="7"/>
  <c r="RJE59" i="7"/>
  <c r="RJF59" i="7"/>
  <c r="RJG59" i="7"/>
  <c r="RJH59" i="7"/>
  <c r="RJI59" i="7"/>
  <c r="RJJ59" i="7"/>
  <c r="RJK59" i="7"/>
  <c r="RJL59" i="7"/>
  <c r="RJM59" i="7"/>
  <c r="RJN59" i="7"/>
  <c r="RJO59" i="7"/>
  <c r="RJP59" i="7"/>
  <c r="RJQ59" i="7"/>
  <c r="RJR59" i="7"/>
  <c r="RJS59" i="7"/>
  <c r="RJT59" i="7"/>
  <c r="RJU59" i="7"/>
  <c r="RJV59" i="7"/>
  <c r="RJW59" i="7"/>
  <c r="RJX59" i="7"/>
  <c r="RJY59" i="7"/>
  <c r="RJZ59" i="7"/>
  <c r="RKA59" i="7"/>
  <c r="RKB59" i="7"/>
  <c r="RKC59" i="7"/>
  <c r="RKD59" i="7"/>
  <c r="RKE59" i="7"/>
  <c r="RKF59" i="7"/>
  <c r="RKG59" i="7"/>
  <c r="RKH59" i="7"/>
  <c r="RKI59" i="7"/>
  <c r="RKJ59" i="7"/>
  <c r="RKK59" i="7"/>
  <c r="RKL59" i="7"/>
  <c r="RKM59" i="7"/>
  <c r="RKN59" i="7"/>
  <c r="RKO59" i="7"/>
  <c r="RKP59" i="7"/>
  <c r="RKQ59" i="7"/>
  <c r="RKR59" i="7"/>
  <c r="RKS59" i="7"/>
  <c r="RKT59" i="7"/>
  <c r="RKU59" i="7"/>
  <c r="RKV59" i="7"/>
  <c r="RKW59" i="7"/>
  <c r="RKX59" i="7"/>
  <c r="RKY59" i="7"/>
  <c r="RKZ59" i="7"/>
  <c r="RLA59" i="7"/>
  <c r="RLB59" i="7"/>
  <c r="RLC59" i="7"/>
  <c r="RLD59" i="7"/>
  <c r="RLE59" i="7"/>
  <c r="RLF59" i="7"/>
  <c r="RLG59" i="7"/>
  <c r="RLH59" i="7"/>
  <c r="RLI59" i="7"/>
  <c r="RLJ59" i="7"/>
  <c r="RLK59" i="7"/>
  <c r="RLL59" i="7"/>
  <c r="RLM59" i="7"/>
  <c r="RLN59" i="7"/>
  <c r="RLO59" i="7"/>
  <c r="RLP59" i="7"/>
  <c r="RLQ59" i="7"/>
  <c r="RLR59" i="7"/>
  <c r="RLS59" i="7"/>
  <c r="RLT59" i="7"/>
  <c r="RLU59" i="7"/>
  <c r="RLV59" i="7"/>
  <c r="RLW59" i="7"/>
  <c r="RLX59" i="7"/>
  <c r="RLY59" i="7"/>
  <c r="RLZ59" i="7"/>
  <c r="RMA59" i="7"/>
  <c r="RMB59" i="7"/>
  <c r="RMC59" i="7"/>
  <c r="RMD59" i="7"/>
  <c r="RME59" i="7"/>
  <c r="RMF59" i="7"/>
  <c r="RMG59" i="7"/>
  <c r="RMH59" i="7"/>
  <c r="RMI59" i="7"/>
  <c r="RMJ59" i="7"/>
  <c r="RMK59" i="7"/>
  <c r="RML59" i="7"/>
  <c r="RMM59" i="7"/>
  <c r="RMN59" i="7"/>
  <c r="RMO59" i="7"/>
  <c r="RMP59" i="7"/>
  <c r="RMQ59" i="7"/>
  <c r="RMR59" i="7"/>
  <c r="RMS59" i="7"/>
  <c r="RMT59" i="7"/>
  <c r="RMU59" i="7"/>
  <c r="RMV59" i="7"/>
  <c r="RMW59" i="7"/>
  <c r="RMX59" i="7"/>
  <c r="RMY59" i="7"/>
  <c r="RMZ59" i="7"/>
  <c r="RNA59" i="7"/>
  <c r="RNB59" i="7"/>
  <c r="RNC59" i="7"/>
  <c r="RND59" i="7"/>
  <c r="RNE59" i="7"/>
  <c r="RNF59" i="7"/>
  <c r="RNG59" i="7"/>
  <c r="RNH59" i="7"/>
  <c r="RNI59" i="7"/>
  <c r="RNJ59" i="7"/>
  <c r="RNK59" i="7"/>
  <c r="RNL59" i="7"/>
  <c r="RNM59" i="7"/>
  <c r="RNN59" i="7"/>
  <c r="RNO59" i="7"/>
  <c r="RNP59" i="7"/>
  <c r="RNQ59" i="7"/>
  <c r="RNR59" i="7"/>
  <c r="RNS59" i="7"/>
  <c r="RNT59" i="7"/>
  <c r="RNU59" i="7"/>
  <c r="RNV59" i="7"/>
  <c r="RNW59" i="7"/>
  <c r="RNX59" i="7"/>
  <c r="RNY59" i="7"/>
  <c r="RNZ59" i="7"/>
  <c r="ROA59" i="7"/>
  <c r="ROB59" i="7"/>
  <c r="ROC59" i="7"/>
  <c r="ROD59" i="7"/>
  <c r="ROE59" i="7"/>
  <c r="ROF59" i="7"/>
  <c r="ROG59" i="7"/>
  <c r="ROH59" i="7"/>
  <c r="ROI59" i="7"/>
  <c r="ROJ59" i="7"/>
  <c r="ROK59" i="7"/>
  <c r="ROL59" i="7"/>
  <c r="ROM59" i="7"/>
  <c r="RON59" i="7"/>
  <c r="ROO59" i="7"/>
  <c r="ROP59" i="7"/>
  <c r="ROQ59" i="7"/>
  <c r="ROR59" i="7"/>
  <c r="ROS59" i="7"/>
  <c r="ROT59" i="7"/>
  <c r="ROU59" i="7"/>
  <c r="ROV59" i="7"/>
  <c r="ROW59" i="7"/>
  <c r="ROX59" i="7"/>
  <c r="ROY59" i="7"/>
  <c r="ROZ59" i="7"/>
  <c r="RPA59" i="7"/>
  <c r="RPB59" i="7"/>
  <c r="RPC59" i="7"/>
  <c r="RPD59" i="7"/>
  <c r="RPE59" i="7"/>
  <c r="RPF59" i="7"/>
  <c r="RPG59" i="7"/>
  <c r="RPH59" i="7"/>
  <c r="RPI59" i="7"/>
  <c r="RPJ59" i="7"/>
  <c r="RPK59" i="7"/>
  <c r="RPL59" i="7"/>
  <c r="RPM59" i="7"/>
  <c r="RPN59" i="7"/>
  <c r="RPO59" i="7"/>
  <c r="RPP59" i="7"/>
  <c r="RPQ59" i="7"/>
  <c r="RPR59" i="7"/>
  <c r="RPS59" i="7"/>
  <c r="RPT59" i="7"/>
  <c r="RPU59" i="7"/>
  <c r="RPV59" i="7"/>
  <c r="RPW59" i="7"/>
  <c r="RPX59" i="7"/>
  <c r="RPY59" i="7"/>
  <c r="RPZ59" i="7"/>
  <c r="RQA59" i="7"/>
  <c r="RQB59" i="7"/>
  <c r="RQC59" i="7"/>
  <c r="RQD59" i="7"/>
  <c r="RQE59" i="7"/>
  <c r="RQF59" i="7"/>
  <c r="RQG59" i="7"/>
  <c r="RQH59" i="7"/>
  <c r="RQI59" i="7"/>
  <c r="RQJ59" i="7"/>
  <c r="RQK59" i="7"/>
  <c r="RQL59" i="7"/>
  <c r="RQM59" i="7"/>
  <c r="RQN59" i="7"/>
  <c r="RQO59" i="7"/>
  <c r="RQP59" i="7"/>
  <c r="RQQ59" i="7"/>
  <c r="RQR59" i="7"/>
  <c r="RQS59" i="7"/>
  <c r="RQT59" i="7"/>
  <c r="RQU59" i="7"/>
  <c r="RQV59" i="7"/>
  <c r="RQW59" i="7"/>
  <c r="RQX59" i="7"/>
  <c r="RQY59" i="7"/>
  <c r="RQZ59" i="7"/>
  <c r="RRA59" i="7"/>
  <c r="RRB59" i="7"/>
  <c r="RRC59" i="7"/>
  <c r="RRD59" i="7"/>
  <c r="RRE59" i="7"/>
  <c r="RRF59" i="7"/>
  <c r="RRG59" i="7"/>
  <c r="RRH59" i="7"/>
  <c r="RRI59" i="7"/>
  <c r="RRJ59" i="7"/>
  <c r="RRK59" i="7"/>
  <c r="RRL59" i="7"/>
  <c r="RRM59" i="7"/>
  <c r="RRN59" i="7"/>
  <c r="RRO59" i="7"/>
  <c r="RRP59" i="7"/>
  <c r="RRQ59" i="7"/>
  <c r="RRR59" i="7"/>
  <c r="RRS59" i="7"/>
  <c r="RRT59" i="7"/>
  <c r="RRU59" i="7"/>
  <c r="RRV59" i="7"/>
  <c r="RRW59" i="7"/>
  <c r="RRX59" i="7"/>
  <c r="RRY59" i="7"/>
  <c r="RRZ59" i="7"/>
  <c r="RSA59" i="7"/>
  <c r="RSB59" i="7"/>
  <c r="RSC59" i="7"/>
  <c r="RSD59" i="7"/>
  <c r="RSE59" i="7"/>
  <c r="RSF59" i="7"/>
  <c r="RSG59" i="7"/>
  <c r="RSH59" i="7"/>
  <c r="RSI59" i="7"/>
  <c r="RSJ59" i="7"/>
  <c r="RSK59" i="7"/>
  <c r="RSL59" i="7"/>
  <c r="RSM59" i="7"/>
  <c r="RSN59" i="7"/>
  <c r="RSO59" i="7"/>
  <c r="RSP59" i="7"/>
  <c r="RSQ59" i="7"/>
  <c r="RSR59" i="7"/>
  <c r="RSS59" i="7"/>
  <c r="RST59" i="7"/>
  <c r="RSU59" i="7"/>
  <c r="RSV59" i="7"/>
  <c r="RSW59" i="7"/>
  <c r="RSX59" i="7"/>
  <c r="RSY59" i="7"/>
  <c r="RSZ59" i="7"/>
  <c r="RTA59" i="7"/>
  <c r="RTB59" i="7"/>
  <c r="RTC59" i="7"/>
  <c r="RTD59" i="7"/>
  <c r="RTE59" i="7"/>
  <c r="RTF59" i="7"/>
  <c r="RTG59" i="7"/>
  <c r="RTH59" i="7"/>
  <c r="RTI59" i="7"/>
  <c r="RTJ59" i="7"/>
  <c r="RTK59" i="7"/>
  <c r="RTL59" i="7"/>
  <c r="RTM59" i="7"/>
  <c r="RTN59" i="7"/>
  <c r="RTO59" i="7"/>
  <c r="RTP59" i="7"/>
  <c r="RTQ59" i="7"/>
  <c r="RTR59" i="7"/>
  <c r="RTS59" i="7"/>
  <c r="RTT59" i="7"/>
  <c r="RTU59" i="7"/>
  <c r="RTV59" i="7"/>
  <c r="RTW59" i="7"/>
  <c r="RTX59" i="7"/>
  <c r="RTY59" i="7"/>
  <c r="RTZ59" i="7"/>
  <c r="RUA59" i="7"/>
  <c r="RUB59" i="7"/>
  <c r="RUC59" i="7"/>
  <c r="RUD59" i="7"/>
  <c r="RUE59" i="7"/>
  <c r="RUF59" i="7"/>
  <c r="RUG59" i="7"/>
  <c r="RUH59" i="7"/>
  <c r="RUI59" i="7"/>
  <c r="RUJ59" i="7"/>
  <c r="RUK59" i="7"/>
  <c r="RUL59" i="7"/>
  <c r="RUM59" i="7"/>
  <c r="RUN59" i="7"/>
  <c r="RUO59" i="7"/>
  <c r="RUP59" i="7"/>
  <c r="RUQ59" i="7"/>
  <c r="RUR59" i="7"/>
  <c r="RUS59" i="7"/>
  <c r="RUT59" i="7"/>
  <c r="RUU59" i="7"/>
  <c r="RUV59" i="7"/>
  <c r="RUW59" i="7"/>
  <c r="RUX59" i="7"/>
  <c r="RUY59" i="7"/>
  <c r="RUZ59" i="7"/>
  <c r="RVA59" i="7"/>
  <c r="RVB59" i="7"/>
  <c r="RVC59" i="7"/>
  <c r="RVD59" i="7"/>
  <c r="RVE59" i="7"/>
  <c r="RVF59" i="7"/>
  <c r="RVG59" i="7"/>
  <c r="RVH59" i="7"/>
  <c r="RVI59" i="7"/>
  <c r="RVJ59" i="7"/>
  <c r="RVK59" i="7"/>
  <c r="RVL59" i="7"/>
  <c r="RVM59" i="7"/>
  <c r="RVN59" i="7"/>
  <c r="RVO59" i="7"/>
  <c r="RVP59" i="7"/>
  <c r="RVQ59" i="7"/>
  <c r="RVR59" i="7"/>
  <c r="RVS59" i="7"/>
  <c r="RVT59" i="7"/>
  <c r="RVU59" i="7"/>
  <c r="RVV59" i="7"/>
  <c r="RVW59" i="7"/>
  <c r="RVX59" i="7"/>
  <c r="RVY59" i="7"/>
  <c r="RVZ59" i="7"/>
  <c r="RWA59" i="7"/>
  <c r="RWB59" i="7"/>
  <c r="RWC59" i="7"/>
  <c r="RWD59" i="7"/>
  <c r="RWE59" i="7"/>
  <c r="RWF59" i="7"/>
  <c r="RWG59" i="7"/>
  <c r="RWH59" i="7"/>
  <c r="RWI59" i="7"/>
  <c r="RWJ59" i="7"/>
  <c r="RWK59" i="7"/>
  <c r="RWL59" i="7"/>
  <c r="RWM59" i="7"/>
  <c r="RWN59" i="7"/>
  <c r="RWO59" i="7"/>
  <c r="RWP59" i="7"/>
  <c r="RWQ59" i="7"/>
  <c r="RWR59" i="7"/>
  <c r="RWS59" i="7"/>
  <c r="RWT59" i="7"/>
  <c r="RWU59" i="7"/>
  <c r="RWV59" i="7"/>
  <c r="RWW59" i="7"/>
  <c r="RWX59" i="7"/>
  <c r="RWY59" i="7"/>
  <c r="RWZ59" i="7"/>
  <c r="RXA59" i="7"/>
  <c r="RXB59" i="7"/>
  <c r="RXC59" i="7"/>
  <c r="RXD59" i="7"/>
  <c r="RXE59" i="7"/>
  <c r="RXF59" i="7"/>
  <c r="RXG59" i="7"/>
  <c r="RXH59" i="7"/>
  <c r="RXI59" i="7"/>
  <c r="RXJ59" i="7"/>
  <c r="RXK59" i="7"/>
  <c r="RXL59" i="7"/>
  <c r="RXM59" i="7"/>
  <c r="RXN59" i="7"/>
  <c r="RXO59" i="7"/>
  <c r="RXP59" i="7"/>
  <c r="RXQ59" i="7"/>
  <c r="RXR59" i="7"/>
  <c r="RXS59" i="7"/>
  <c r="RXT59" i="7"/>
  <c r="RXU59" i="7"/>
  <c r="RXV59" i="7"/>
  <c r="RXW59" i="7"/>
  <c r="RXX59" i="7"/>
  <c r="RXY59" i="7"/>
  <c r="RXZ59" i="7"/>
  <c r="RYA59" i="7"/>
  <c r="RYB59" i="7"/>
  <c r="RYC59" i="7"/>
  <c r="RYD59" i="7"/>
  <c r="RYE59" i="7"/>
  <c r="RYF59" i="7"/>
  <c r="RYG59" i="7"/>
  <c r="RYH59" i="7"/>
  <c r="RYI59" i="7"/>
  <c r="RYJ59" i="7"/>
  <c r="RYK59" i="7"/>
  <c r="RYL59" i="7"/>
  <c r="RYM59" i="7"/>
  <c r="RYN59" i="7"/>
  <c r="RYO59" i="7"/>
  <c r="RYP59" i="7"/>
  <c r="RYQ59" i="7"/>
  <c r="RYR59" i="7"/>
  <c r="RYS59" i="7"/>
  <c r="RYT59" i="7"/>
  <c r="RYU59" i="7"/>
  <c r="RYV59" i="7"/>
  <c r="RYW59" i="7"/>
  <c r="RYX59" i="7"/>
  <c r="RYY59" i="7"/>
  <c r="RYZ59" i="7"/>
  <c r="RZA59" i="7"/>
  <c r="RZB59" i="7"/>
  <c r="RZC59" i="7"/>
  <c r="RZD59" i="7"/>
  <c r="RZE59" i="7"/>
  <c r="RZF59" i="7"/>
  <c r="RZG59" i="7"/>
  <c r="RZH59" i="7"/>
  <c r="RZI59" i="7"/>
  <c r="RZJ59" i="7"/>
  <c r="RZK59" i="7"/>
  <c r="RZL59" i="7"/>
  <c r="RZM59" i="7"/>
  <c r="RZN59" i="7"/>
  <c r="RZO59" i="7"/>
  <c r="RZP59" i="7"/>
  <c r="RZQ59" i="7"/>
  <c r="RZR59" i="7"/>
  <c r="RZS59" i="7"/>
  <c r="RZT59" i="7"/>
  <c r="RZU59" i="7"/>
  <c r="RZV59" i="7"/>
  <c r="RZW59" i="7"/>
  <c r="RZX59" i="7"/>
  <c r="RZY59" i="7"/>
  <c r="RZZ59" i="7"/>
  <c r="SAA59" i="7"/>
  <c r="SAB59" i="7"/>
  <c r="SAC59" i="7"/>
  <c r="SAD59" i="7"/>
  <c r="SAE59" i="7"/>
  <c r="SAF59" i="7"/>
  <c r="SAG59" i="7"/>
  <c r="SAH59" i="7"/>
  <c r="SAI59" i="7"/>
  <c r="SAJ59" i="7"/>
  <c r="SAK59" i="7"/>
  <c r="SAL59" i="7"/>
  <c r="SAM59" i="7"/>
  <c r="SAN59" i="7"/>
  <c r="SAO59" i="7"/>
  <c r="SAP59" i="7"/>
  <c r="SAQ59" i="7"/>
  <c r="SAR59" i="7"/>
  <c r="SAS59" i="7"/>
  <c r="SAT59" i="7"/>
  <c r="SAU59" i="7"/>
  <c r="SAV59" i="7"/>
  <c r="SAW59" i="7"/>
  <c r="SAX59" i="7"/>
  <c r="SAY59" i="7"/>
  <c r="SAZ59" i="7"/>
  <c r="SBA59" i="7"/>
  <c r="SBB59" i="7"/>
  <c r="SBC59" i="7"/>
  <c r="SBD59" i="7"/>
  <c r="SBE59" i="7"/>
  <c r="SBF59" i="7"/>
  <c r="SBG59" i="7"/>
  <c r="SBH59" i="7"/>
  <c r="SBI59" i="7"/>
  <c r="SBJ59" i="7"/>
  <c r="SBK59" i="7"/>
  <c r="SBL59" i="7"/>
  <c r="SBM59" i="7"/>
  <c r="SBN59" i="7"/>
  <c r="SBO59" i="7"/>
  <c r="SBP59" i="7"/>
  <c r="SBQ59" i="7"/>
  <c r="SBR59" i="7"/>
  <c r="SBS59" i="7"/>
  <c r="SBT59" i="7"/>
  <c r="SBU59" i="7"/>
  <c r="SBV59" i="7"/>
  <c r="SBW59" i="7"/>
  <c r="SBX59" i="7"/>
  <c r="SBY59" i="7"/>
  <c r="SBZ59" i="7"/>
  <c r="SCA59" i="7"/>
  <c r="SCB59" i="7"/>
  <c r="SCC59" i="7"/>
  <c r="SCD59" i="7"/>
  <c r="SCE59" i="7"/>
  <c r="SCF59" i="7"/>
  <c r="SCG59" i="7"/>
  <c r="SCH59" i="7"/>
  <c r="SCI59" i="7"/>
  <c r="SCJ59" i="7"/>
  <c r="SCK59" i="7"/>
  <c r="SCL59" i="7"/>
  <c r="SCM59" i="7"/>
  <c r="SCN59" i="7"/>
  <c r="SCO59" i="7"/>
  <c r="SCP59" i="7"/>
  <c r="SCQ59" i="7"/>
  <c r="SCR59" i="7"/>
  <c r="SCS59" i="7"/>
  <c r="SCT59" i="7"/>
  <c r="SCU59" i="7"/>
  <c r="SCV59" i="7"/>
  <c r="SCW59" i="7"/>
  <c r="SCX59" i="7"/>
  <c r="SCY59" i="7"/>
  <c r="SCZ59" i="7"/>
  <c r="SDA59" i="7"/>
  <c r="SDB59" i="7"/>
  <c r="SDC59" i="7"/>
  <c r="SDD59" i="7"/>
  <c r="SDE59" i="7"/>
  <c r="SDF59" i="7"/>
  <c r="SDG59" i="7"/>
  <c r="SDH59" i="7"/>
  <c r="SDI59" i="7"/>
  <c r="SDJ59" i="7"/>
  <c r="SDK59" i="7"/>
  <c r="SDL59" i="7"/>
  <c r="SDM59" i="7"/>
  <c r="SDN59" i="7"/>
  <c r="SDO59" i="7"/>
  <c r="SDP59" i="7"/>
  <c r="SDQ59" i="7"/>
  <c r="SDR59" i="7"/>
  <c r="SDS59" i="7"/>
  <c r="SDT59" i="7"/>
  <c r="SDU59" i="7"/>
  <c r="SDV59" i="7"/>
  <c r="SDW59" i="7"/>
  <c r="SDX59" i="7"/>
  <c r="SDY59" i="7"/>
  <c r="SDZ59" i="7"/>
  <c r="SEA59" i="7"/>
  <c r="SEB59" i="7"/>
  <c r="SEC59" i="7"/>
  <c r="SED59" i="7"/>
  <c r="SEE59" i="7"/>
  <c r="SEF59" i="7"/>
  <c r="SEG59" i="7"/>
  <c r="SEH59" i="7"/>
  <c r="SEI59" i="7"/>
  <c r="SEJ59" i="7"/>
  <c r="SEK59" i="7"/>
  <c r="SEL59" i="7"/>
  <c r="SEM59" i="7"/>
  <c r="SEN59" i="7"/>
  <c r="SEO59" i="7"/>
  <c r="SEP59" i="7"/>
  <c r="SEQ59" i="7"/>
  <c r="SER59" i="7"/>
  <c r="SES59" i="7"/>
  <c r="SET59" i="7"/>
  <c r="SEU59" i="7"/>
  <c r="SEV59" i="7"/>
  <c r="SEW59" i="7"/>
  <c r="SEX59" i="7"/>
  <c r="SEY59" i="7"/>
  <c r="SEZ59" i="7"/>
  <c r="SFA59" i="7"/>
  <c r="SFB59" i="7"/>
  <c r="SFC59" i="7"/>
  <c r="SFD59" i="7"/>
  <c r="SFE59" i="7"/>
  <c r="SFF59" i="7"/>
  <c r="SFG59" i="7"/>
  <c r="SFH59" i="7"/>
  <c r="SFI59" i="7"/>
  <c r="SFJ59" i="7"/>
  <c r="SFK59" i="7"/>
  <c r="SFL59" i="7"/>
  <c r="SFM59" i="7"/>
  <c r="SFN59" i="7"/>
  <c r="SFO59" i="7"/>
  <c r="SFP59" i="7"/>
  <c r="SFQ59" i="7"/>
  <c r="SFR59" i="7"/>
  <c r="SFS59" i="7"/>
  <c r="SFT59" i="7"/>
  <c r="SFU59" i="7"/>
  <c r="SFV59" i="7"/>
  <c r="SFW59" i="7"/>
  <c r="SFX59" i="7"/>
  <c r="SFY59" i="7"/>
  <c r="SFZ59" i="7"/>
  <c r="SGA59" i="7"/>
  <c r="SGB59" i="7"/>
  <c r="SGC59" i="7"/>
  <c r="SGD59" i="7"/>
  <c r="SGE59" i="7"/>
  <c r="SGF59" i="7"/>
  <c r="SGG59" i="7"/>
  <c r="SGH59" i="7"/>
  <c r="SGI59" i="7"/>
  <c r="SGJ59" i="7"/>
  <c r="SGK59" i="7"/>
  <c r="SGL59" i="7"/>
  <c r="SGM59" i="7"/>
  <c r="SGN59" i="7"/>
  <c r="SGO59" i="7"/>
  <c r="SGP59" i="7"/>
  <c r="SGQ59" i="7"/>
  <c r="SGR59" i="7"/>
  <c r="SGS59" i="7"/>
  <c r="SGT59" i="7"/>
  <c r="SGU59" i="7"/>
  <c r="SGV59" i="7"/>
  <c r="SGW59" i="7"/>
  <c r="SGX59" i="7"/>
  <c r="SGY59" i="7"/>
  <c r="SGZ59" i="7"/>
  <c r="SHA59" i="7"/>
  <c r="SHB59" i="7"/>
  <c r="SHC59" i="7"/>
  <c r="SHD59" i="7"/>
  <c r="SHE59" i="7"/>
  <c r="SHF59" i="7"/>
  <c r="SHG59" i="7"/>
  <c r="SHH59" i="7"/>
  <c r="SHI59" i="7"/>
  <c r="SHJ59" i="7"/>
  <c r="SHK59" i="7"/>
  <c r="SHL59" i="7"/>
  <c r="SHM59" i="7"/>
  <c r="SHN59" i="7"/>
  <c r="SHO59" i="7"/>
  <c r="SHP59" i="7"/>
  <c r="SHQ59" i="7"/>
  <c r="SHR59" i="7"/>
  <c r="SHS59" i="7"/>
  <c r="SHT59" i="7"/>
  <c r="SHU59" i="7"/>
  <c r="SHV59" i="7"/>
  <c r="SHW59" i="7"/>
  <c r="SHX59" i="7"/>
  <c r="SHY59" i="7"/>
  <c r="SHZ59" i="7"/>
  <c r="SIA59" i="7"/>
  <c r="SIB59" i="7"/>
  <c r="SIC59" i="7"/>
  <c r="SID59" i="7"/>
  <c r="SIE59" i="7"/>
  <c r="SIF59" i="7"/>
  <c r="SIG59" i="7"/>
  <c r="SIH59" i="7"/>
  <c r="SII59" i="7"/>
  <c r="SIJ59" i="7"/>
  <c r="SIK59" i="7"/>
  <c r="SIL59" i="7"/>
  <c r="SIM59" i="7"/>
  <c r="SIN59" i="7"/>
  <c r="SIO59" i="7"/>
  <c r="SIP59" i="7"/>
  <c r="SIQ59" i="7"/>
  <c r="SIR59" i="7"/>
  <c r="SIS59" i="7"/>
  <c r="SIT59" i="7"/>
  <c r="SIU59" i="7"/>
  <c r="SIV59" i="7"/>
  <c r="SIW59" i="7"/>
  <c r="SIX59" i="7"/>
  <c r="SIY59" i="7"/>
  <c r="SIZ59" i="7"/>
  <c r="SJA59" i="7"/>
  <c r="SJB59" i="7"/>
  <c r="SJC59" i="7"/>
  <c r="SJD59" i="7"/>
  <c r="SJE59" i="7"/>
  <c r="SJF59" i="7"/>
  <c r="SJG59" i="7"/>
  <c r="SJH59" i="7"/>
  <c r="SJI59" i="7"/>
  <c r="SJJ59" i="7"/>
  <c r="SJK59" i="7"/>
  <c r="SJL59" i="7"/>
  <c r="SJM59" i="7"/>
  <c r="SJN59" i="7"/>
  <c r="SJO59" i="7"/>
  <c r="SJP59" i="7"/>
  <c r="SJQ59" i="7"/>
  <c r="SJR59" i="7"/>
  <c r="SJS59" i="7"/>
  <c r="SJT59" i="7"/>
  <c r="SJU59" i="7"/>
  <c r="SJV59" i="7"/>
  <c r="SJW59" i="7"/>
  <c r="SJX59" i="7"/>
  <c r="SJY59" i="7"/>
  <c r="SJZ59" i="7"/>
  <c r="SKA59" i="7"/>
  <c r="SKB59" i="7"/>
  <c r="SKC59" i="7"/>
  <c r="SKD59" i="7"/>
  <c r="SKE59" i="7"/>
  <c r="SKF59" i="7"/>
  <c r="SKG59" i="7"/>
  <c r="SKH59" i="7"/>
  <c r="SKI59" i="7"/>
  <c r="SKJ59" i="7"/>
  <c r="SKK59" i="7"/>
  <c r="SKL59" i="7"/>
  <c r="SKM59" i="7"/>
  <c r="SKN59" i="7"/>
  <c r="SKO59" i="7"/>
  <c r="SKP59" i="7"/>
  <c r="SKQ59" i="7"/>
  <c r="SKR59" i="7"/>
  <c r="SKS59" i="7"/>
  <c r="SKT59" i="7"/>
  <c r="SKU59" i="7"/>
  <c r="SKV59" i="7"/>
  <c r="SKW59" i="7"/>
  <c r="SKX59" i="7"/>
  <c r="SKY59" i="7"/>
  <c r="SKZ59" i="7"/>
  <c r="SLA59" i="7"/>
  <c r="SLB59" i="7"/>
  <c r="SLC59" i="7"/>
  <c r="SLD59" i="7"/>
  <c r="SLE59" i="7"/>
  <c r="SLF59" i="7"/>
  <c r="SLG59" i="7"/>
  <c r="SLH59" i="7"/>
  <c r="SLI59" i="7"/>
  <c r="SLJ59" i="7"/>
  <c r="SLK59" i="7"/>
  <c r="SLL59" i="7"/>
  <c r="SLM59" i="7"/>
  <c r="SLN59" i="7"/>
  <c r="SLO59" i="7"/>
  <c r="SLP59" i="7"/>
  <c r="SLQ59" i="7"/>
  <c r="SLR59" i="7"/>
  <c r="SLS59" i="7"/>
  <c r="SLT59" i="7"/>
  <c r="SLU59" i="7"/>
  <c r="SLV59" i="7"/>
  <c r="SLW59" i="7"/>
  <c r="SLX59" i="7"/>
  <c r="SLY59" i="7"/>
  <c r="SLZ59" i="7"/>
  <c r="SMA59" i="7"/>
  <c r="SMB59" i="7"/>
  <c r="SMC59" i="7"/>
  <c r="SMD59" i="7"/>
  <c r="SME59" i="7"/>
  <c r="SMF59" i="7"/>
  <c r="SMG59" i="7"/>
  <c r="SMH59" i="7"/>
  <c r="SMI59" i="7"/>
  <c r="SMJ59" i="7"/>
  <c r="SMK59" i="7"/>
  <c r="SML59" i="7"/>
  <c r="SMM59" i="7"/>
  <c r="SMN59" i="7"/>
  <c r="SMO59" i="7"/>
  <c r="SMP59" i="7"/>
  <c r="SMQ59" i="7"/>
  <c r="SMR59" i="7"/>
  <c r="SMS59" i="7"/>
  <c r="SMT59" i="7"/>
  <c r="SMU59" i="7"/>
  <c r="SMV59" i="7"/>
  <c r="SMW59" i="7"/>
  <c r="SMX59" i="7"/>
  <c r="SMY59" i="7"/>
  <c r="SMZ59" i="7"/>
  <c r="SNA59" i="7"/>
  <c r="SNB59" i="7"/>
  <c r="SNC59" i="7"/>
  <c r="SND59" i="7"/>
  <c r="SNE59" i="7"/>
  <c r="SNF59" i="7"/>
  <c r="SNG59" i="7"/>
  <c r="SNH59" i="7"/>
  <c r="SNI59" i="7"/>
  <c r="SNJ59" i="7"/>
  <c r="SNK59" i="7"/>
  <c r="SNL59" i="7"/>
  <c r="SNM59" i="7"/>
  <c r="SNN59" i="7"/>
  <c r="SNO59" i="7"/>
  <c r="SNP59" i="7"/>
  <c r="SNQ59" i="7"/>
  <c r="SNR59" i="7"/>
  <c r="SNS59" i="7"/>
  <c r="SNT59" i="7"/>
  <c r="SNU59" i="7"/>
  <c r="SNV59" i="7"/>
  <c r="SNW59" i="7"/>
  <c r="SNX59" i="7"/>
  <c r="SNY59" i="7"/>
  <c r="SNZ59" i="7"/>
  <c r="SOA59" i="7"/>
  <c r="SOB59" i="7"/>
  <c r="SOC59" i="7"/>
  <c r="SOD59" i="7"/>
  <c r="SOE59" i="7"/>
  <c r="SOF59" i="7"/>
  <c r="SOG59" i="7"/>
  <c r="SOH59" i="7"/>
  <c r="SOI59" i="7"/>
  <c r="SOJ59" i="7"/>
  <c r="SOK59" i="7"/>
  <c r="SOL59" i="7"/>
  <c r="SOM59" i="7"/>
  <c r="SON59" i="7"/>
  <c r="SOO59" i="7"/>
  <c r="SOP59" i="7"/>
  <c r="SOQ59" i="7"/>
  <c r="SOR59" i="7"/>
  <c r="SOS59" i="7"/>
  <c r="SOT59" i="7"/>
  <c r="SOU59" i="7"/>
  <c r="SOV59" i="7"/>
  <c r="SOW59" i="7"/>
  <c r="SOX59" i="7"/>
  <c r="SOY59" i="7"/>
  <c r="SOZ59" i="7"/>
  <c r="SPA59" i="7"/>
  <c r="SPB59" i="7"/>
  <c r="SPC59" i="7"/>
  <c r="SPD59" i="7"/>
  <c r="SPE59" i="7"/>
  <c r="SPF59" i="7"/>
  <c r="SPG59" i="7"/>
  <c r="SPH59" i="7"/>
  <c r="SPI59" i="7"/>
  <c r="SPJ59" i="7"/>
  <c r="SPK59" i="7"/>
  <c r="SPL59" i="7"/>
  <c r="SPM59" i="7"/>
  <c r="SPN59" i="7"/>
  <c r="SPO59" i="7"/>
  <c r="SPP59" i="7"/>
  <c r="SPQ59" i="7"/>
  <c r="SPR59" i="7"/>
  <c r="SPS59" i="7"/>
  <c r="SPT59" i="7"/>
  <c r="SPU59" i="7"/>
  <c r="SPV59" i="7"/>
  <c r="SPW59" i="7"/>
  <c r="SPX59" i="7"/>
  <c r="SPY59" i="7"/>
  <c r="SPZ59" i="7"/>
  <c r="SQA59" i="7"/>
  <c r="SQB59" i="7"/>
  <c r="SQC59" i="7"/>
  <c r="SQD59" i="7"/>
  <c r="SQE59" i="7"/>
  <c r="SQF59" i="7"/>
  <c r="SQG59" i="7"/>
  <c r="SQH59" i="7"/>
  <c r="SQI59" i="7"/>
  <c r="SQJ59" i="7"/>
  <c r="SQK59" i="7"/>
  <c r="SQL59" i="7"/>
  <c r="SQM59" i="7"/>
  <c r="SQN59" i="7"/>
  <c r="SQO59" i="7"/>
  <c r="SQP59" i="7"/>
  <c r="SQQ59" i="7"/>
  <c r="SQR59" i="7"/>
  <c r="SQS59" i="7"/>
  <c r="SQT59" i="7"/>
  <c r="SQU59" i="7"/>
  <c r="SQV59" i="7"/>
  <c r="SQW59" i="7"/>
  <c r="SQX59" i="7"/>
  <c r="SQY59" i="7"/>
  <c r="SQZ59" i="7"/>
  <c r="SRA59" i="7"/>
  <c r="SRB59" i="7"/>
  <c r="SRC59" i="7"/>
  <c r="SRD59" i="7"/>
  <c r="SRE59" i="7"/>
  <c r="SRF59" i="7"/>
  <c r="SRG59" i="7"/>
  <c r="SRH59" i="7"/>
  <c r="SRI59" i="7"/>
  <c r="SRJ59" i="7"/>
  <c r="SRK59" i="7"/>
  <c r="SRL59" i="7"/>
  <c r="SRM59" i="7"/>
  <c r="SRN59" i="7"/>
  <c r="SRO59" i="7"/>
  <c r="SRP59" i="7"/>
  <c r="SRQ59" i="7"/>
  <c r="SRR59" i="7"/>
  <c r="SRS59" i="7"/>
  <c r="SRT59" i="7"/>
  <c r="SRU59" i="7"/>
  <c r="SRV59" i="7"/>
  <c r="SRW59" i="7"/>
  <c r="SRX59" i="7"/>
  <c r="SRY59" i="7"/>
  <c r="SRZ59" i="7"/>
  <c r="SSA59" i="7"/>
  <c r="SSB59" i="7"/>
  <c r="SSC59" i="7"/>
  <c r="SSD59" i="7"/>
  <c r="SSE59" i="7"/>
  <c r="SSF59" i="7"/>
  <c r="SSG59" i="7"/>
  <c r="SSH59" i="7"/>
  <c r="SSI59" i="7"/>
  <c r="SSJ59" i="7"/>
  <c r="SSK59" i="7"/>
  <c r="SSL59" i="7"/>
  <c r="SSM59" i="7"/>
  <c r="SSN59" i="7"/>
  <c r="SSO59" i="7"/>
  <c r="SSP59" i="7"/>
  <c r="SSQ59" i="7"/>
  <c r="SSR59" i="7"/>
  <c r="SSS59" i="7"/>
  <c r="SST59" i="7"/>
  <c r="SSU59" i="7"/>
  <c r="SSV59" i="7"/>
  <c r="SSW59" i="7"/>
  <c r="SSX59" i="7"/>
  <c r="SSY59" i="7"/>
  <c r="SSZ59" i="7"/>
  <c r="STA59" i="7"/>
  <c r="STB59" i="7"/>
  <c r="STC59" i="7"/>
  <c r="STD59" i="7"/>
  <c r="STE59" i="7"/>
  <c r="STF59" i="7"/>
  <c r="STG59" i="7"/>
  <c r="STH59" i="7"/>
  <c r="STI59" i="7"/>
  <c r="STJ59" i="7"/>
  <c r="STK59" i="7"/>
  <c r="STL59" i="7"/>
  <c r="STM59" i="7"/>
  <c r="STN59" i="7"/>
  <c r="STO59" i="7"/>
  <c r="STP59" i="7"/>
  <c r="STQ59" i="7"/>
  <c r="STR59" i="7"/>
  <c r="STS59" i="7"/>
  <c r="STT59" i="7"/>
  <c r="STU59" i="7"/>
  <c r="STV59" i="7"/>
  <c r="STW59" i="7"/>
  <c r="STX59" i="7"/>
  <c r="STY59" i="7"/>
  <c r="STZ59" i="7"/>
  <c r="SUA59" i="7"/>
  <c r="SUB59" i="7"/>
  <c r="SUC59" i="7"/>
  <c r="SUD59" i="7"/>
  <c r="SUE59" i="7"/>
  <c r="SUF59" i="7"/>
  <c r="SUG59" i="7"/>
  <c r="SUH59" i="7"/>
  <c r="SUI59" i="7"/>
  <c r="SUJ59" i="7"/>
  <c r="SUK59" i="7"/>
  <c r="SUL59" i="7"/>
  <c r="SUM59" i="7"/>
  <c r="SUN59" i="7"/>
  <c r="SUO59" i="7"/>
  <c r="SUP59" i="7"/>
  <c r="SUQ59" i="7"/>
  <c r="SUR59" i="7"/>
  <c r="SUS59" i="7"/>
  <c r="SUT59" i="7"/>
  <c r="SUU59" i="7"/>
  <c r="SUV59" i="7"/>
  <c r="SUW59" i="7"/>
  <c r="SUX59" i="7"/>
  <c r="SUY59" i="7"/>
  <c r="SUZ59" i="7"/>
  <c r="SVA59" i="7"/>
  <c r="SVB59" i="7"/>
  <c r="SVC59" i="7"/>
  <c r="SVD59" i="7"/>
  <c r="SVE59" i="7"/>
  <c r="SVF59" i="7"/>
  <c r="SVG59" i="7"/>
  <c r="SVH59" i="7"/>
  <c r="SVI59" i="7"/>
  <c r="SVJ59" i="7"/>
  <c r="SVK59" i="7"/>
  <c r="SVL59" i="7"/>
  <c r="SVM59" i="7"/>
  <c r="SVN59" i="7"/>
  <c r="SVO59" i="7"/>
  <c r="SVP59" i="7"/>
  <c r="SVQ59" i="7"/>
  <c r="SVR59" i="7"/>
  <c r="SVS59" i="7"/>
  <c r="SVT59" i="7"/>
  <c r="SVU59" i="7"/>
  <c r="SVV59" i="7"/>
  <c r="SVW59" i="7"/>
  <c r="SVX59" i="7"/>
  <c r="SVY59" i="7"/>
  <c r="SVZ59" i="7"/>
  <c r="SWA59" i="7"/>
  <c r="SWB59" i="7"/>
  <c r="SWC59" i="7"/>
  <c r="SWD59" i="7"/>
  <c r="SWE59" i="7"/>
  <c r="SWF59" i="7"/>
  <c r="SWG59" i="7"/>
  <c r="SWH59" i="7"/>
  <c r="SWI59" i="7"/>
  <c r="SWJ59" i="7"/>
  <c r="SWK59" i="7"/>
  <c r="SWL59" i="7"/>
  <c r="SWM59" i="7"/>
  <c r="SWN59" i="7"/>
  <c r="SWO59" i="7"/>
  <c r="SWP59" i="7"/>
  <c r="SWQ59" i="7"/>
  <c r="SWR59" i="7"/>
  <c r="SWS59" i="7"/>
  <c r="SWT59" i="7"/>
  <c r="SWU59" i="7"/>
  <c r="SWV59" i="7"/>
  <c r="SWW59" i="7"/>
  <c r="SWX59" i="7"/>
  <c r="SWY59" i="7"/>
  <c r="SWZ59" i="7"/>
  <c r="SXA59" i="7"/>
  <c r="SXB59" i="7"/>
  <c r="SXC59" i="7"/>
  <c r="SXD59" i="7"/>
  <c r="SXE59" i="7"/>
  <c r="SXF59" i="7"/>
  <c r="SXG59" i="7"/>
  <c r="SXH59" i="7"/>
  <c r="SXI59" i="7"/>
  <c r="SXJ59" i="7"/>
  <c r="SXK59" i="7"/>
  <c r="SXL59" i="7"/>
  <c r="SXM59" i="7"/>
  <c r="SXN59" i="7"/>
  <c r="SXO59" i="7"/>
  <c r="SXP59" i="7"/>
  <c r="SXQ59" i="7"/>
  <c r="SXR59" i="7"/>
  <c r="SXS59" i="7"/>
  <c r="SXT59" i="7"/>
  <c r="SXU59" i="7"/>
  <c r="SXV59" i="7"/>
  <c r="SXW59" i="7"/>
  <c r="SXX59" i="7"/>
  <c r="SXY59" i="7"/>
  <c r="SXZ59" i="7"/>
  <c r="SYA59" i="7"/>
  <c r="SYB59" i="7"/>
  <c r="SYC59" i="7"/>
  <c r="SYD59" i="7"/>
  <c r="SYE59" i="7"/>
  <c r="SYF59" i="7"/>
  <c r="SYG59" i="7"/>
  <c r="SYH59" i="7"/>
  <c r="SYI59" i="7"/>
  <c r="SYJ59" i="7"/>
  <c r="SYK59" i="7"/>
  <c r="SYL59" i="7"/>
  <c r="SYM59" i="7"/>
  <c r="SYN59" i="7"/>
  <c r="SYO59" i="7"/>
  <c r="SYP59" i="7"/>
  <c r="SYQ59" i="7"/>
  <c r="SYR59" i="7"/>
  <c r="SYS59" i="7"/>
  <c r="SYT59" i="7"/>
  <c r="SYU59" i="7"/>
  <c r="SYV59" i="7"/>
  <c r="SYW59" i="7"/>
  <c r="SYX59" i="7"/>
  <c r="SYY59" i="7"/>
  <c r="SYZ59" i="7"/>
  <c r="SZA59" i="7"/>
  <c r="SZB59" i="7"/>
  <c r="SZC59" i="7"/>
  <c r="SZD59" i="7"/>
  <c r="SZE59" i="7"/>
  <c r="SZF59" i="7"/>
  <c r="SZG59" i="7"/>
  <c r="SZH59" i="7"/>
  <c r="SZI59" i="7"/>
  <c r="SZJ59" i="7"/>
  <c r="SZK59" i="7"/>
  <c r="SZL59" i="7"/>
  <c r="SZM59" i="7"/>
  <c r="SZN59" i="7"/>
  <c r="SZO59" i="7"/>
  <c r="SZP59" i="7"/>
  <c r="SZQ59" i="7"/>
  <c r="SZR59" i="7"/>
  <c r="SZS59" i="7"/>
  <c r="SZT59" i="7"/>
  <c r="SZU59" i="7"/>
  <c r="SZV59" i="7"/>
  <c r="SZW59" i="7"/>
  <c r="SZX59" i="7"/>
  <c r="SZY59" i="7"/>
  <c r="SZZ59" i="7"/>
  <c r="TAA59" i="7"/>
  <c r="TAB59" i="7"/>
  <c r="TAC59" i="7"/>
  <c r="TAD59" i="7"/>
  <c r="TAE59" i="7"/>
  <c r="TAF59" i="7"/>
  <c r="TAG59" i="7"/>
  <c r="TAH59" i="7"/>
  <c r="TAI59" i="7"/>
  <c r="TAJ59" i="7"/>
  <c r="TAK59" i="7"/>
  <c r="TAL59" i="7"/>
  <c r="TAM59" i="7"/>
  <c r="TAN59" i="7"/>
  <c r="TAO59" i="7"/>
  <c r="TAP59" i="7"/>
  <c r="TAQ59" i="7"/>
  <c r="TAR59" i="7"/>
  <c r="TAS59" i="7"/>
  <c r="TAT59" i="7"/>
  <c r="TAU59" i="7"/>
  <c r="TAV59" i="7"/>
  <c r="TAW59" i="7"/>
  <c r="TAX59" i="7"/>
  <c r="TAY59" i="7"/>
  <c r="TAZ59" i="7"/>
  <c r="TBA59" i="7"/>
  <c r="TBB59" i="7"/>
  <c r="TBC59" i="7"/>
  <c r="TBD59" i="7"/>
  <c r="TBE59" i="7"/>
  <c r="TBF59" i="7"/>
  <c r="TBG59" i="7"/>
  <c r="TBH59" i="7"/>
  <c r="TBI59" i="7"/>
  <c r="TBJ59" i="7"/>
  <c r="TBK59" i="7"/>
  <c r="TBL59" i="7"/>
  <c r="TBM59" i="7"/>
  <c r="TBN59" i="7"/>
  <c r="TBO59" i="7"/>
  <c r="TBP59" i="7"/>
  <c r="TBQ59" i="7"/>
  <c r="TBR59" i="7"/>
  <c r="TBS59" i="7"/>
  <c r="TBT59" i="7"/>
  <c r="TBU59" i="7"/>
  <c r="TBV59" i="7"/>
  <c r="TBW59" i="7"/>
  <c r="TBX59" i="7"/>
  <c r="TBY59" i="7"/>
  <c r="TBZ59" i="7"/>
  <c r="TCA59" i="7"/>
  <c r="TCB59" i="7"/>
  <c r="TCC59" i="7"/>
  <c r="TCD59" i="7"/>
  <c r="TCE59" i="7"/>
  <c r="TCF59" i="7"/>
  <c r="TCG59" i="7"/>
  <c r="TCH59" i="7"/>
  <c r="TCI59" i="7"/>
  <c r="TCJ59" i="7"/>
  <c r="TCK59" i="7"/>
  <c r="TCL59" i="7"/>
  <c r="TCM59" i="7"/>
  <c r="TCN59" i="7"/>
  <c r="TCO59" i="7"/>
  <c r="TCP59" i="7"/>
  <c r="TCQ59" i="7"/>
  <c r="TCR59" i="7"/>
  <c r="TCS59" i="7"/>
  <c r="TCT59" i="7"/>
  <c r="TCU59" i="7"/>
  <c r="TCV59" i="7"/>
  <c r="TCW59" i="7"/>
  <c r="TCX59" i="7"/>
  <c r="TCY59" i="7"/>
  <c r="TCZ59" i="7"/>
  <c r="TDA59" i="7"/>
  <c r="TDB59" i="7"/>
  <c r="TDC59" i="7"/>
  <c r="TDD59" i="7"/>
  <c r="TDE59" i="7"/>
  <c r="TDF59" i="7"/>
  <c r="TDG59" i="7"/>
  <c r="TDH59" i="7"/>
  <c r="TDI59" i="7"/>
  <c r="TDJ59" i="7"/>
  <c r="TDK59" i="7"/>
  <c r="TDL59" i="7"/>
  <c r="TDM59" i="7"/>
  <c r="TDN59" i="7"/>
  <c r="TDO59" i="7"/>
  <c r="TDP59" i="7"/>
  <c r="TDQ59" i="7"/>
  <c r="TDR59" i="7"/>
  <c r="TDS59" i="7"/>
  <c r="TDT59" i="7"/>
  <c r="TDU59" i="7"/>
  <c r="TDV59" i="7"/>
  <c r="TDW59" i="7"/>
  <c r="TDX59" i="7"/>
  <c r="TDY59" i="7"/>
  <c r="TDZ59" i="7"/>
  <c r="TEA59" i="7"/>
  <c r="TEB59" i="7"/>
  <c r="TEC59" i="7"/>
  <c r="TED59" i="7"/>
  <c r="TEE59" i="7"/>
  <c r="TEF59" i="7"/>
  <c r="TEG59" i="7"/>
  <c r="TEH59" i="7"/>
  <c r="TEI59" i="7"/>
  <c r="TEJ59" i="7"/>
  <c r="TEK59" i="7"/>
  <c r="TEL59" i="7"/>
  <c r="TEM59" i="7"/>
  <c r="TEN59" i="7"/>
  <c r="TEO59" i="7"/>
  <c r="TEP59" i="7"/>
  <c r="TEQ59" i="7"/>
  <c r="TER59" i="7"/>
  <c r="TES59" i="7"/>
  <c r="TET59" i="7"/>
  <c r="TEU59" i="7"/>
  <c r="TEV59" i="7"/>
  <c r="TEW59" i="7"/>
  <c r="TEX59" i="7"/>
  <c r="TEY59" i="7"/>
  <c r="TEZ59" i="7"/>
  <c r="TFA59" i="7"/>
  <c r="TFB59" i="7"/>
  <c r="TFC59" i="7"/>
  <c r="TFD59" i="7"/>
  <c r="TFE59" i="7"/>
  <c r="TFF59" i="7"/>
  <c r="TFG59" i="7"/>
  <c r="TFH59" i="7"/>
  <c r="TFI59" i="7"/>
  <c r="TFJ59" i="7"/>
  <c r="TFK59" i="7"/>
  <c r="TFL59" i="7"/>
  <c r="TFM59" i="7"/>
  <c r="TFN59" i="7"/>
  <c r="TFO59" i="7"/>
  <c r="TFP59" i="7"/>
  <c r="TFQ59" i="7"/>
  <c r="TFR59" i="7"/>
  <c r="TFS59" i="7"/>
  <c r="TFT59" i="7"/>
  <c r="TFU59" i="7"/>
  <c r="TFV59" i="7"/>
  <c r="TFW59" i="7"/>
  <c r="TFX59" i="7"/>
  <c r="TFY59" i="7"/>
  <c r="TFZ59" i="7"/>
  <c r="TGA59" i="7"/>
  <c r="TGB59" i="7"/>
  <c r="TGC59" i="7"/>
  <c r="TGD59" i="7"/>
  <c r="TGE59" i="7"/>
  <c r="TGF59" i="7"/>
  <c r="TGG59" i="7"/>
  <c r="TGH59" i="7"/>
  <c r="TGI59" i="7"/>
  <c r="TGJ59" i="7"/>
  <c r="TGK59" i="7"/>
  <c r="TGL59" i="7"/>
  <c r="TGM59" i="7"/>
  <c r="TGN59" i="7"/>
  <c r="TGO59" i="7"/>
  <c r="TGP59" i="7"/>
  <c r="TGQ59" i="7"/>
  <c r="TGR59" i="7"/>
  <c r="TGS59" i="7"/>
  <c r="TGT59" i="7"/>
  <c r="TGU59" i="7"/>
  <c r="TGV59" i="7"/>
  <c r="TGW59" i="7"/>
  <c r="TGX59" i="7"/>
  <c r="TGY59" i="7"/>
  <c r="TGZ59" i="7"/>
  <c r="THA59" i="7"/>
  <c r="THB59" i="7"/>
  <c r="THC59" i="7"/>
  <c r="THD59" i="7"/>
  <c r="THE59" i="7"/>
  <c r="THF59" i="7"/>
  <c r="THG59" i="7"/>
  <c r="THH59" i="7"/>
  <c r="THI59" i="7"/>
  <c r="THJ59" i="7"/>
  <c r="THK59" i="7"/>
  <c r="THL59" i="7"/>
  <c r="THM59" i="7"/>
  <c r="THN59" i="7"/>
  <c r="THO59" i="7"/>
  <c r="THP59" i="7"/>
  <c r="THQ59" i="7"/>
  <c r="THR59" i="7"/>
  <c r="THS59" i="7"/>
  <c r="THT59" i="7"/>
  <c r="THU59" i="7"/>
  <c r="THV59" i="7"/>
  <c r="THW59" i="7"/>
  <c r="THX59" i="7"/>
  <c r="THY59" i="7"/>
  <c r="THZ59" i="7"/>
  <c r="TIA59" i="7"/>
  <c r="TIB59" i="7"/>
  <c r="TIC59" i="7"/>
  <c r="TID59" i="7"/>
  <c r="TIE59" i="7"/>
  <c r="TIF59" i="7"/>
  <c r="TIG59" i="7"/>
  <c r="TIH59" i="7"/>
  <c r="TII59" i="7"/>
  <c r="TIJ59" i="7"/>
  <c r="TIK59" i="7"/>
  <c r="TIL59" i="7"/>
  <c r="TIM59" i="7"/>
  <c r="TIN59" i="7"/>
  <c r="TIO59" i="7"/>
  <c r="TIP59" i="7"/>
  <c r="TIQ59" i="7"/>
  <c r="TIR59" i="7"/>
  <c r="TIS59" i="7"/>
  <c r="TIT59" i="7"/>
  <c r="TIU59" i="7"/>
  <c r="TIV59" i="7"/>
  <c r="TIW59" i="7"/>
  <c r="TIX59" i="7"/>
  <c r="TIY59" i="7"/>
  <c r="TIZ59" i="7"/>
  <c r="TJA59" i="7"/>
  <c r="TJB59" i="7"/>
  <c r="TJC59" i="7"/>
  <c r="TJD59" i="7"/>
  <c r="TJE59" i="7"/>
  <c r="TJF59" i="7"/>
  <c r="TJG59" i="7"/>
  <c r="TJH59" i="7"/>
  <c r="TJI59" i="7"/>
  <c r="TJJ59" i="7"/>
  <c r="TJK59" i="7"/>
  <c r="TJL59" i="7"/>
  <c r="TJM59" i="7"/>
  <c r="TJN59" i="7"/>
  <c r="TJO59" i="7"/>
  <c r="TJP59" i="7"/>
  <c r="TJQ59" i="7"/>
  <c r="TJR59" i="7"/>
  <c r="TJS59" i="7"/>
  <c r="TJT59" i="7"/>
  <c r="TJU59" i="7"/>
  <c r="TJV59" i="7"/>
  <c r="TJW59" i="7"/>
  <c r="TJX59" i="7"/>
  <c r="TJY59" i="7"/>
  <c r="TJZ59" i="7"/>
  <c r="TKA59" i="7"/>
  <c r="TKB59" i="7"/>
  <c r="TKC59" i="7"/>
  <c r="TKD59" i="7"/>
  <c r="TKE59" i="7"/>
  <c r="TKF59" i="7"/>
  <c r="TKG59" i="7"/>
  <c r="TKH59" i="7"/>
  <c r="TKI59" i="7"/>
  <c r="TKJ59" i="7"/>
  <c r="TKK59" i="7"/>
  <c r="TKL59" i="7"/>
  <c r="TKM59" i="7"/>
  <c r="TKN59" i="7"/>
  <c r="TKO59" i="7"/>
  <c r="TKP59" i="7"/>
  <c r="TKQ59" i="7"/>
  <c r="TKR59" i="7"/>
  <c r="TKS59" i="7"/>
  <c r="TKT59" i="7"/>
  <c r="TKU59" i="7"/>
  <c r="TKV59" i="7"/>
  <c r="TKW59" i="7"/>
  <c r="TKX59" i="7"/>
  <c r="TKY59" i="7"/>
  <c r="TKZ59" i="7"/>
  <c r="TLA59" i="7"/>
  <c r="TLB59" i="7"/>
  <c r="TLC59" i="7"/>
  <c r="TLD59" i="7"/>
  <c r="TLE59" i="7"/>
  <c r="TLF59" i="7"/>
  <c r="TLG59" i="7"/>
  <c r="TLH59" i="7"/>
  <c r="TLI59" i="7"/>
  <c r="TLJ59" i="7"/>
  <c r="TLK59" i="7"/>
  <c r="TLL59" i="7"/>
  <c r="TLM59" i="7"/>
  <c r="TLN59" i="7"/>
  <c r="TLO59" i="7"/>
  <c r="TLP59" i="7"/>
  <c r="TLQ59" i="7"/>
  <c r="TLR59" i="7"/>
  <c r="TLS59" i="7"/>
  <c r="TLT59" i="7"/>
  <c r="TLU59" i="7"/>
  <c r="TLV59" i="7"/>
  <c r="TLW59" i="7"/>
  <c r="TLX59" i="7"/>
  <c r="TLY59" i="7"/>
  <c r="TLZ59" i="7"/>
  <c r="TMA59" i="7"/>
  <c r="TMB59" i="7"/>
  <c r="TMC59" i="7"/>
  <c r="TMD59" i="7"/>
  <c r="TME59" i="7"/>
  <c r="TMF59" i="7"/>
  <c r="TMG59" i="7"/>
  <c r="TMH59" i="7"/>
  <c r="TMI59" i="7"/>
  <c r="TMJ59" i="7"/>
  <c r="TMK59" i="7"/>
  <c r="TML59" i="7"/>
  <c r="TMM59" i="7"/>
  <c r="TMN59" i="7"/>
  <c r="TMO59" i="7"/>
  <c r="TMP59" i="7"/>
  <c r="TMQ59" i="7"/>
  <c r="TMR59" i="7"/>
  <c r="TMS59" i="7"/>
  <c r="TMT59" i="7"/>
  <c r="TMU59" i="7"/>
  <c r="TMV59" i="7"/>
  <c r="TMW59" i="7"/>
  <c r="TMX59" i="7"/>
  <c r="TMY59" i="7"/>
  <c r="TMZ59" i="7"/>
  <c r="TNA59" i="7"/>
  <c r="TNB59" i="7"/>
  <c r="TNC59" i="7"/>
  <c r="TND59" i="7"/>
  <c r="TNE59" i="7"/>
  <c r="TNF59" i="7"/>
  <c r="TNG59" i="7"/>
  <c r="TNH59" i="7"/>
  <c r="TNI59" i="7"/>
  <c r="TNJ59" i="7"/>
  <c r="TNK59" i="7"/>
  <c r="TNL59" i="7"/>
  <c r="TNM59" i="7"/>
  <c r="TNN59" i="7"/>
  <c r="TNO59" i="7"/>
  <c r="TNP59" i="7"/>
  <c r="TNQ59" i="7"/>
  <c r="TNR59" i="7"/>
  <c r="TNS59" i="7"/>
  <c r="TNT59" i="7"/>
  <c r="TNU59" i="7"/>
  <c r="TNV59" i="7"/>
  <c r="TNW59" i="7"/>
  <c r="TNX59" i="7"/>
  <c r="TNY59" i="7"/>
  <c r="TNZ59" i="7"/>
  <c r="TOA59" i="7"/>
  <c r="TOB59" i="7"/>
  <c r="TOC59" i="7"/>
  <c r="TOD59" i="7"/>
  <c r="TOE59" i="7"/>
  <c r="TOF59" i="7"/>
  <c r="TOG59" i="7"/>
  <c r="TOH59" i="7"/>
  <c r="TOI59" i="7"/>
  <c r="TOJ59" i="7"/>
  <c r="TOK59" i="7"/>
  <c r="TOL59" i="7"/>
  <c r="TOM59" i="7"/>
  <c r="TON59" i="7"/>
  <c r="TOO59" i="7"/>
  <c r="TOP59" i="7"/>
  <c r="TOQ59" i="7"/>
  <c r="TOR59" i="7"/>
  <c r="TOS59" i="7"/>
  <c r="TOT59" i="7"/>
  <c r="TOU59" i="7"/>
  <c r="TOV59" i="7"/>
  <c r="TOW59" i="7"/>
  <c r="TOX59" i="7"/>
  <c r="TOY59" i="7"/>
  <c r="TOZ59" i="7"/>
  <c r="TPA59" i="7"/>
  <c r="TPB59" i="7"/>
  <c r="TPC59" i="7"/>
  <c r="TPD59" i="7"/>
  <c r="TPE59" i="7"/>
  <c r="TPF59" i="7"/>
  <c r="TPG59" i="7"/>
  <c r="TPH59" i="7"/>
  <c r="TPI59" i="7"/>
  <c r="TPJ59" i="7"/>
  <c r="TPK59" i="7"/>
  <c r="TPL59" i="7"/>
  <c r="TPM59" i="7"/>
  <c r="TPN59" i="7"/>
  <c r="TPO59" i="7"/>
  <c r="TPP59" i="7"/>
  <c r="TPQ59" i="7"/>
  <c r="TPR59" i="7"/>
  <c r="TPS59" i="7"/>
  <c r="TPT59" i="7"/>
  <c r="TPU59" i="7"/>
  <c r="TPV59" i="7"/>
  <c r="TPW59" i="7"/>
  <c r="TPX59" i="7"/>
  <c r="TPY59" i="7"/>
  <c r="TPZ59" i="7"/>
  <c r="TQA59" i="7"/>
  <c r="TQB59" i="7"/>
  <c r="TQC59" i="7"/>
  <c r="TQD59" i="7"/>
  <c r="TQE59" i="7"/>
  <c r="TQF59" i="7"/>
  <c r="TQG59" i="7"/>
  <c r="TQH59" i="7"/>
  <c r="TQI59" i="7"/>
  <c r="TQJ59" i="7"/>
  <c r="TQK59" i="7"/>
  <c r="TQL59" i="7"/>
  <c r="TQM59" i="7"/>
  <c r="TQN59" i="7"/>
  <c r="TQO59" i="7"/>
  <c r="TQP59" i="7"/>
  <c r="TQQ59" i="7"/>
  <c r="TQR59" i="7"/>
  <c r="TQS59" i="7"/>
  <c r="TQT59" i="7"/>
  <c r="TQU59" i="7"/>
  <c r="TQV59" i="7"/>
  <c r="TQW59" i="7"/>
  <c r="TQX59" i="7"/>
  <c r="TQY59" i="7"/>
  <c r="TQZ59" i="7"/>
  <c r="TRA59" i="7"/>
  <c r="TRB59" i="7"/>
  <c r="TRC59" i="7"/>
  <c r="TRD59" i="7"/>
  <c r="TRE59" i="7"/>
  <c r="TRF59" i="7"/>
  <c r="TRG59" i="7"/>
  <c r="TRH59" i="7"/>
  <c r="TRI59" i="7"/>
  <c r="TRJ59" i="7"/>
  <c r="TRK59" i="7"/>
  <c r="TRL59" i="7"/>
  <c r="TRM59" i="7"/>
  <c r="TRN59" i="7"/>
  <c r="TRO59" i="7"/>
  <c r="TRP59" i="7"/>
  <c r="TRQ59" i="7"/>
  <c r="TRR59" i="7"/>
  <c r="TRS59" i="7"/>
  <c r="TRT59" i="7"/>
  <c r="TRU59" i="7"/>
  <c r="TRV59" i="7"/>
  <c r="TRW59" i="7"/>
  <c r="TRX59" i="7"/>
  <c r="TRY59" i="7"/>
  <c r="TRZ59" i="7"/>
  <c r="TSA59" i="7"/>
  <c r="TSB59" i="7"/>
  <c r="TSC59" i="7"/>
  <c r="TSD59" i="7"/>
  <c r="TSE59" i="7"/>
  <c r="TSF59" i="7"/>
  <c r="TSG59" i="7"/>
  <c r="TSH59" i="7"/>
  <c r="TSI59" i="7"/>
  <c r="TSJ59" i="7"/>
  <c r="TSK59" i="7"/>
  <c r="TSL59" i="7"/>
  <c r="TSM59" i="7"/>
  <c r="TSN59" i="7"/>
  <c r="TSO59" i="7"/>
  <c r="TSP59" i="7"/>
  <c r="TSQ59" i="7"/>
  <c r="TSR59" i="7"/>
  <c r="TSS59" i="7"/>
  <c r="TST59" i="7"/>
  <c r="TSU59" i="7"/>
  <c r="TSV59" i="7"/>
  <c r="TSW59" i="7"/>
  <c r="TSX59" i="7"/>
  <c r="TSY59" i="7"/>
  <c r="TSZ59" i="7"/>
  <c r="TTA59" i="7"/>
  <c r="TTB59" i="7"/>
  <c r="TTC59" i="7"/>
  <c r="TTD59" i="7"/>
  <c r="TTE59" i="7"/>
  <c r="TTF59" i="7"/>
  <c r="TTG59" i="7"/>
  <c r="TTH59" i="7"/>
  <c r="TTI59" i="7"/>
  <c r="TTJ59" i="7"/>
  <c r="TTK59" i="7"/>
  <c r="TTL59" i="7"/>
  <c r="TTM59" i="7"/>
  <c r="TTN59" i="7"/>
  <c r="TTO59" i="7"/>
  <c r="TTP59" i="7"/>
  <c r="TTQ59" i="7"/>
  <c r="TTR59" i="7"/>
  <c r="TTS59" i="7"/>
  <c r="TTT59" i="7"/>
  <c r="TTU59" i="7"/>
  <c r="TTV59" i="7"/>
  <c r="TTW59" i="7"/>
  <c r="TTX59" i="7"/>
  <c r="TTY59" i="7"/>
  <c r="TTZ59" i="7"/>
  <c r="TUA59" i="7"/>
  <c r="TUB59" i="7"/>
  <c r="TUC59" i="7"/>
  <c r="TUD59" i="7"/>
  <c r="TUE59" i="7"/>
  <c r="TUF59" i="7"/>
  <c r="TUG59" i="7"/>
  <c r="TUH59" i="7"/>
  <c r="TUI59" i="7"/>
  <c r="TUJ59" i="7"/>
  <c r="TUK59" i="7"/>
  <c r="TUL59" i="7"/>
  <c r="TUM59" i="7"/>
  <c r="TUN59" i="7"/>
  <c r="TUO59" i="7"/>
  <c r="TUP59" i="7"/>
  <c r="TUQ59" i="7"/>
  <c r="TUR59" i="7"/>
  <c r="TUS59" i="7"/>
  <c r="TUT59" i="7"/>
  <c r="TUU59" i="7"/>
  <c r="TUV59" i="7"/>
  <c r="TUW59" i="7"/>
  <c r="TUX59" i="7"/>
  <c r="TUY59" i="7"/>
  <c r="TUZ59" i="7"/>
  <c r="TVA59" i="7"/>
  <c r="TVB59" i="7"/>
  <c r="TVC59" i="7"/>
  <c r="TVD59" i="7"/>
  <c r="TVE59" i="7"/>
  <c r="TVF59" i="7"/>
  <c r="TVG59" i="7"/>
  <c r="TVH59" i="7"/>
  <c r="TVI59" i="7"/>
  <c r="TVJ59" i="7"/>
  <c r="TVK59" i="7"/>
  <c r="TVL59" i="7"/>
  <c r="TVM59" i="7"/>
  <c r="TVN59" i="7"/>
  <c r="TVO59" i="7"/>
  <c r="TVP59" i="7"/>
  <c r="TVQ59" i="7"/>
  <c r="TVR59" i="7"/>
  <c r="TVS59" i="7"/>
  <c r="TVT59" i="7"/>
  <c r="TVU59" i="7"/>
  <c r="TVV59" i="7"/>
  <c r="TVW59" i="7"/>
  <c r="TVX59" i="7"/>
  <c r="TVY59" i="7"/>
  <c r="TVZ59" i="7"/>
  <c r="TWA59" i="7"/>
  <c r="TWB59" i="7"/>
  <c r="TWC59" i="7"/>
  <c r="TWD59" i="7"/>
  <c r="TWE59" i="7"/>
  <c r="TWF59" i="7"/>
  <c r="TWG59" i="7"/>
  <c r="TWH59" i="7"/>
  <c r="TWI59" i="7"/>
  <c r="TWJ59" i="7"/>
  <c r="TWK59" i="7"/>
  <c r="TWL59" i="7"/>
  <c r="TWM59" i="7"/>
  <c r="TWN59" i="7"/>
  <c r="TWO59" i="7"/>
  <c r="TWP59" i="7"/>
  <c r="TWQ59" i="7"/>
  <c r="TWR59" i="7"/>
  <c r="TWS59" i="7"/>
  <c r="TWT59" i="7"/>
  <c r="TWU59" i="7"/>
  <c r="TWV59" i="7"/>
  <c r="TWW59" i="7"/>
  <c r="TWX59" i="7"/>
  <c r="TWY59" i="7"/>
  <c r="TWZ59" i="7"/>
  <c r="TXA59" i="7"/>
  <c r="TXB59" i="7"/>
  <c r="TXC59" i="7"/>
  <c r="TXD59" i="7"/>
  <c r="TXE59" i="7"/>
  <c r="TXF59" i="7"/>
  <c r="TXG59" i="7"/>
  <c r="TXH59" i="7"/>
  <c r="TXI59" i="7"/>
  <c r="TXJ59" i="7"/>
  <c r="TXK59" i="7"/>
  <c r="TXL59" i="7"/>
  <c r="TXM59" i="7"/>
  <c r="TXN59" i="7"/>
  <c r="TXO59" i="7"/>
  <c r="TXP59" i="7"/>
  <c r="TXQ59" i="7"/>
  <c r="TXR59" i="7"/>
  <c r="TXS59" i="7"/>
  <c r="TXT59" i="7"/>
  <c r="TXU59" i="7"/>
  <c r="TXV59" i="7"/>
  <c r="TXW59" i="7"/>
  <c r="TXX59" i="7"/>
  <c r="TXY59" i="7"/>
  <c r="TXZ59" i="7"/>
  <c r="TYA59" i="7"/>
  <c r="TYB59" i="7"/>
  <c r="TYC59" i="7"/>
  <c r="TYD59" i="7"/>
  <c r="TYE59" i="7"/>
  <c r="TYF59" i="7"/>
  <c r="TYG59" i="7"/>
  <c r="TYH59" i="7"/>
  <c r="TYI59" i="7"/>
  <c r="TYJ59" i="7"/>
  <c r="TYK59" i="7"/>
  <c r="TYL59" i="7"/>
  <c r="TYM59" i="7"/>
  <c r="TYN59" i="7"/>
  <c r="TYO59" i="7"/>
  <c r="TYP59" i="7"/>
  <c r="TYQ59" i="7"/>
  <c r="TYR59" i="7"/>
  <c r="TYS59" i="7"/>
  <c r="TYT59" i="7"/>
  <c r="TYU59" i="7"/>
  <c r="TYV59" i="7"/>
  <c r="TYW59" i="7"/>
  <c r="TYX59" i="7"/>
  <c r="TYY59" i="7"/>
  <c r="TYZ59" i="7"/>
  <c r="TZA59" i="7"/>
  <c r="TZB59" i="7"/>
  <c r="TZC59" i="7"/>
  <c r="TZD59" i="7"/>
  <c r="TZE59" i="7"/>
  <c r="TZF59" i="7"/>
  <c r="TZG59" i="7"/>
  <c r="TZH59" i="7"/>
  <c r="TZI59" i="7"/>
  <c r="TZJ59" i="7"/>
  <c r="TZK59" i="7"/>
  <c r="TZL59" i="7"/>
  <c r="TZM59" i="7"/>
  <c r="TZN59" i="7"/>
  <c r="TZO59" i="7"/>
  <c r="TZP59" i="7"/>
  <c r="TZQ59" i="7"/>
  <c r="TZR59" i="7"/>
  <c r="TZS59" i="7"/>
  <c r="TZT59" i="7"/>
  <c r="TZU59" i="7"/>
  <c r="TZV59" i="7"/>
  <c r="TZW59" i="7"/>
  <c r="TZX59" i="7"/>
  <c r="TZY59" i="7"/>
  <c r="TZZ59" i="7"/>
  <c r="UAA59" i="7"/>
  <c r="UAB59" i="7"/>
  <c r="UAC59" i="7"/>
  <c r="UAD59" i="7"/>
  <c r="UAE59" i="7"/>
  <c r="UAF59" i="7"/>
  <c r="UAG59" i="7"/>
  <c r="UAH59" i="7"/>
  <c r="UAI59" i="7"/>
  <c r="UAJ59" i="7"/>
  <c r="UAK59" i="7"/>
  <c r="UAL59" i="7"/>
  <c r="UAM59" i="7"/>
  <c r="UAN59" i="7"/>
  <c r="UAO59" i="7"/>
  <c r="UAP59" i="7"/>
  <c r="UAQ59" i="7"/>
  <c r="UAR59" i="7"/>
  <c r="UAS59" i="7"/>
  <c r="UAT59" i="7"/>
  <c r="UAU59" i="7"/>
  <c r="UAV59" i="7"/>
  <c r="UAW59" i="7"/>
  <c r="UAX59" i="7"/>
  <c r="UAY59" i="7"/>
  <c r="UAZ59" i="7"/>
  <c r="UBA59" i="7"/>
  <c r="UBB59" i="7"/>
  <c r="UBC59" i="7"/>
  <c r="UBD59" i="7"/>
  <c r="UBE59" i="7"/>
  <c r="UBF59" i="7"/>
  <c r="UBG59" i="7"/>
  <c r="UBH59" i="7"/>
  <c r="UBI59" i="7"/>
  <c r="UBJ59" i="7"/>
  <c r="UBK59" i="7"/>
  <c r="UBL59" i="7"/>
  <c r="UBM59" i="7"/>
  <c r="UBN59" i="7"/>
  <c r="UBO59" i="7"/>
  <c r="UBP59" i="7"/>
  <c r="UBQ59" i="7"/>
  <c r="UBR59" i="7"/>
  <c r="UBS59" i="7"/>
  <c r="UBT59" i="7"/>
  <c r="UBU59" i="7"/>
  <c r="UBV59" i="7"/>
  <c r="UBW59" i="7"/>
  <c r="UBX59" i="7"/>
  <c r="UBY59" i="7"/>
  <c r="UBZ59" i="7"/>
  <c r="UCA59" i="7"/>
  <c r="UCB59" i="7"/>
  <c r="UCC59" i="7"/>
  <c r="UCD59" i="7"/>
  <c r="UCE59" i="7"/>
  <c r="UCF59" i="7"/>
  <c r="UCG59" i="7"/>
  <c r="UCH59" i="7"/>
  <c r="UCI59" i="7"/>
  <c r="UCJ59" i="7"/>
  <c r="UCK59" i="7"/>
  <c r="UCL59" i="7"/>
  <c r="UCM59" i="7"/>
  <c r="UCN59" i="7"/>
  <c r="UCO59" i="7"/>
  <c r="UCP59" i="7"/>
  <c r="UCQ59" i="7"/>
  <c r="UCR59" i="7"/>
  <c r="UCS59" i="7"/>
  <c r="UCT59" i="7"/>
  <c r="UCU59" i="7"/>
  <c r="UCV59" i="7"/>
  <c r="UCW59" i="7"/>
  <c r="UCX59" i="7"/>
  <c r="UCY59" i="7"/>
  <c r="UCZ59" i="7"/>
  <c r="UDA59" i="7"/>
  <c r="UDB59" i="7"/>
  <c r="UDC59" i="7"/>
  <c r="UDD59" i="7"/>
  <c r="UDE59" i="7"/>
  <c r="UDF59" i="7"/>
  <c r="UDG59" i="7"/>
  <c r="UDH59" i="7"/>
  <c r="UDI59" i="7"/>
  <c r="UDJ59" i="7"/>
  <c r="UDK59" i="7"/>
  <c r="UDL59" i="7"/>
  <c r="UDM59" i="7"/>
  <c r="UDN59" i="7"/>
  <c r="UDO59" i="7"/>
  <c r="UDP59" i="7"/>
  <c r="UDQ59" i="7"/>
  <c r="UDR59" i="7"/>
  <c r="UDS59" i="7"/>
  <c r="UDT59" i="7"/>
  <c r="UDU59" i="7"/>
  <c r="UDV59" i="7"/>
  <c r="UDW59" i="7"/>
  <c r="UDX59" i="7"/>
  <c r="UDY59" i="7"/>
  <c r="UDZ59" i="7"/>
  <c r="UEA59" i="7"/>
  <c r="UEB59" i="7"/>
  <c r="UEC59" i="7"/>
  <c r="UED59" i="7"/>
  <c r="UEE59" i="7"/>
  <c r="UEF59" i="7"/>
  <c r="UEG59" i="7"/>
  <c r="UEH59" i="7"/>
  <c r="UEI59" i="7"/>
  <c r="UEJ59" i="7"/>
  <c r="UEK59" i="7"/>
  <c r="UEL59" i="7"/>
  <c r="UEM59" i="7"/>
  <c r="UEN59" i="7"/>
  <c r="UEO59" i="7"/>
  <c r="UEP59" i="7"/>
  <c r="UEQ59" i="7"/>
  <c r="UER59" i="7"/>
  <c r="UES59" i="7"/>
  <c r="UET59" i="7"/>
  <c r="UEU59" i="7"/>
  <c r="UEV59" i="7"/>
  <c r="UEW59" i="7"/>
  <c r="UEX59" i="7"/>
  <c r="UEY59" i="7"/>
  <c r="UEZ59" i="7"/>
  <c r="UFA59" i="7"/>
  <c r="UFB59" i="7"/>
  <c r="UFC59" i="7"/>
  <c r="UFD59" i="7"/>
  <c r="UFE59" i="7"/>
  <c r="UFF59" i="7"/>
  <c r="UFG59" i="7"/>
  <c r="UFH59" i="7"/>
  <c r="UFI59" i="7"/>
  <c r="UFJ59" i="7"/>
  <c r="UFK59" i="7"/>
  <c r="UFL59" i="7"/>
  <c r="UFM59" i="7"/>
  <c r="UFN59" i="7"/>
  <c r="UFO59" i="7"/>
  <c r="UFP59" i="7"/>
  <c r="UFQ59" i="7"/>
  <c r="UFR59" i="7"/>
  <c r="UFS59" i="7"/>
  <c r="UFT59" i="7"/>
  <c r="UFU59" i="7"/>
  <c r="UFV59" i="7"/>
  <c r="UFW59" i="7"/>
  <c r="UFX59" i="7"/>
  <c r="UFY59" i="7"/>
  <c r="UFZ59" i="7"/>
  <c r="UGA59" i="7"/>
  <c r="UGB59" i="7"/>
  <c r="UGC59" i="7"/>
  <c r="UGD59" i="7"/>
  <c r="UGE59" i="7"/>
  <c r="UGF59" i="7"/>
  <c r="UGG59" i="7"/>
  <c r="UGH59" i="7"/>
  <c r="UGI59" i="7"/>
  <c r="UGJ59" i="7"/>
  <c r="UGK59" i="7"/>
  <c r="UGL59" i="7"/>
  <c r="UGM59" i="7"/>
  <c r="UGN59" i="7"/>
  <c r="UGO59" i="7"/>
  <c r="UGP59" i="7"/>
  <c r="UGQ59" i="7"/>
  <c r="UGR59" i="7"/>
  <c r="UGS59" i="7"/>
  <c r="UGT59" i="7"/>
  <c r="UGU59" i="7"/>
  <c r="UGV59" i="7"/>
  <c r="UGW59" i="7"/>
  <c r="UGX59" i="7"/>
  <c r="UGY59" i="7"/>
  <c r="UGZ59" i="7"/>
  <c r="UHA59" i="7"/>
  <c r="UHB59" i="7"/>
  <c r="UHC59" i="7"/>
  <c r="UHD59" i="7"/>
  <c r="UHE59" i="7"/>
  <c r="UHF59" i="7"/>
  <c r="UHG59" i="7"/>
  <c r="UHH59" i="7"/>
  <c r="UHI59" i="7"/>
  <c r="UHJ59" i="7"/>
  <c r="UHK59" i="7"/>
  <c r="UHL59" i="7"/>
  <c r="UHM59" i="7"/>
  <c r="UHN59" i="7"/>
  <c r="UHO59" i="7"/>
  <c r="UHP59" i="7"/>
  <c r="UHQ59" i="7"/>
  <c r="UHR59" i="7"/>
  <c r="UHS59" i="7"/>
  <c r="UHT59" i="7"/>
  <c r="UHU59" i="7"/>
  <c r="UHV59" i="7"/>
  <c r="UHW59" i="7"/>
  <c r="UHX59" i="7"/>
  <c r="UHY59" i="7"/>
  <c r="UHZ59" i="7"/>
  <c r="UIA59" i="7"/>
  <c r="UIB59" i="7"/>
  <c r="UIC59" i="7"/>
  <c r="UID59" i="7"/>
  <c r="UIE59" i="7"/>
  <c r="UIF59" i="7"/>
  <c r="UIG59" i="7"/>
  <c r="UIH59" i="7"/>
  <c r="UII59" i="7"/>
  <c r="UIJ59" i="7"/>
  <c r="UIK59" i="7"/>
  <c r="UIL59" i="7"/>
  <c r="UIM59" i="7"/>
  <c r="UIN59" i="7"/>
  <c r="UIO59" i="7"/>
  <c r="UIP59" i="7"/>
  <c r="UIQ59" i="7"/>
  <c r="UIR59" i="7"/>
  <c r="UIS59" i="7"/>
  <c r="UIT59" i="7"/>
  <c r="UIU59" i="7"/>
  <c r="UIV59" i="7"/>
  <c r="UIW59" i="7"/>
  <c r="UIX59" i="7"/>
  <c r="UIY59" i="7"/>
  <c r="UIZ59" i="7"/>
  <c r="UJA59" i="7"/>
  <c r="UJB59" i="7"/>
  <c r="UJC59" i="7"/>
  <c r="UJD59" i="7"/>
  <c r="UJE59" i="7"/>
  <c r="UJF59" i="7"/>
  <c r="UJG59" i="7"/>
  <c r="UJH59" i="7"/>
  <c r="UJI59" i="7"/>
  <c r="UJJ59" i="7"/>
  <c r="UJK59" i="7"/>
  <c r="UJL59" i="7"/>
  <c r="UJM59" i="7"/>
  <c r="UJN59" i="7"/>
  <c r="UJO59" i="7"/>
  <c r="UJP59" i="7"/>
  <c r="UJQ59" i="7"/>
  <c r="UJR59" i="7"/>
  <c r="UJS59" i="7"/>
  <c r="UJT59" i="7"/>
  <c r="UJU59" i="7"/>
  <c r="UJV59" i="7"/>
  <c r="UJW59" i="7"/>
  <c r="UJX59" i="7"/>
  <c r="UJY59" i="7"/>
  <c r="UJZ59" i="7"/>
  <c r="UKA59" i="7"/>
  <c r="UKB59" i="7"/>
  <c r="UKC59" i="7"/>
  <c r="UKD59" i="7"/>
  <c r="UKE59" i="7"/>
  <c r="UKF59" i="7"/>
  <c r="UKG59" i="7"/>
  <c r="UKH59" i="7"/>
  <c r="UKI59" i="7"/>
  <c r="UKJ59" i="7"/>
  <c r="UKK59" i="7"/>
  <c r="UKL59" i="7"/>
  <c r="UKM59" i="7"/>
  <c r="UKN59" i="7"/>
  <c r="UKO59" i="7"/>
  <c r="UKP59" i="7"/>
  <c r="UKQ59" i="7"/>
  <c r="UKR59" i="7"/>
  <c r="UKS59" i="7"/>
  <c r="UKT59" i="7"/>
  <c r="UKU59" i="7"/>
  <c r="UKV59" i="7"/>
  <c r="UKW59" i="7"/>
  <c r="UKX59" i="7"/>
  <c r="UKY59" i="7"/>
  <c r="UKZ59" i="7"/>
  <c r="ULA59" i="7"/>
  <c r="ULB59" i="7"/>
  <c r="ULC59" i="7"/>
  <c r="ULD59" i="7"/>
  <c r="ULE59" i="7"/>
  <c r="ULF59" i="7"/>
  <c r="ULG59" i="7"/>
  <c r="ULH59" i="7"/>
  <c r="ULI59" i="7"/>
  <c r="ULJ59" i="7"/>
  <c r="ULK59" i="7"/>
  <c r="ULL59" i="7"/>
  <c r="ULM59" i="7"/>
  <c r="ULN59" i="7"/>
  <c r="ULO59" i="7"/>
  <c r="ULP59" i="7"/>
  <c r="ULQ59" i="7"/>
  <c r="ULR59" i="7"/>
  <c r="ULS59" i="7"/>
  <c r="ULT59" i="7"/>
  <c r="ULU59" i="7"/>
  <c r="ULV59" i="7"/>
  <c r="ULW59" i="7"/>
  <c r="ULX59" i="7"/>
  <c r="ULY59" i="7"/>
  <c r="ULZ59" i="7"/>
  <c r="UMA59" i="7"/>
  <c r="UMB59" i="7"/>
  <c r="UMC59" i="7"/>
  <c r="UMD59" i="7"/>
  <c r="UME59" i="7"/>
  <c r="UMF59" i="7"/>
  <c r="UMG59" i="7"/>
  <c r="UMH59" i="7"/>
  <c r="UMI59" i="7"/>
  <c r="UMJ59" i="7"/>
  <c r="UMK59" i="7"/>
  <c r="UML59" i="7"/>
  <c r="UMM59" i="7"/>
  <c r="UMN59" i="7"/>
  <c r="UMO59" i="7"/>
  <c r="UMP59" i="7"/>
  <c r="UMQ59" i="7"/>
  <c r="UMR59" i="7"/>
  <c r="UMS59" i="7"/>
  <c r="UMT59" i="7"/>
  <c r="UMU59" i="7"/>
  <c r="UMV59" i="7"/>
  <c r="UMW59" i="7"/>
  <c r="UMX59" i="7"/>
  <c r="UMY59" i="7"/>
  <c r="UMZ59" i="7"/>
  <c r="UNA59" i="7"/>
  <c r="UNB59" i="7"/>
  <c r="UNC59" i="7"/>
  <c r="UND59" i="7"/>
  <c r="UNE59" i="7"/>
  <c r="UNF59" i="7"/>
  <c r="UNG59" i="7"/>
  <c r="UNH59" i="7"/>
  <c r="UNI59" i="7"/>
  <c r="UNJ59" i="7"/>
  <c r="UNK59" i="7"/>
  <c r="UNL59" i="7"/>
  <c r="UNM59" i="7"/>
  <c r="UNN59" i="7"/>
  <c r="UNO59" i="7"/>
  <c r="UNP59" i="7"/>
  <c r="UNQ59" i="7"/>
  <c r="UNR59" i="7"/>
  <c r="UNS59" i="7"/>
  <c r="UNT59" i="7"/>
  <c r="UNU59" i="7"/>
  <c r="UNV59" i="7"/>
  <c r="UNW59" i="7"/>
  <c r="UNX59" i="7"/>
  <c r="UNY59" i="7"/>
  <c r="UNZ59" i="7"/>
  <c r="UOA59" i="7"/>
  <c r="UOB59" i="7"/>
  <c r="UOC59" i="7"/>
  <c r="UOD59" i="7"/>
  <c r="UOE59" i="7"/>
  <c r="UOF59" i="7"/>
  <c r="UOG59" i="7"/>
  <c r="UOH59" i="7"/>
  <c r="UOI59" i="7"/>
  <c r="UOJ59" i="7"/>
  <c r="UOK59" i="7"/>
  <c r="UOL59" i="7"/>
  <c r="UOM59" i="7"/>
  <c r="UON59" i="7"/>
  <c r="UOO59" i="7"/>
  <c r="UOP59" i="7"/>
  <c r="UOQ59" i="7"/>
  <c r="UOR59" i="7"/>
  <c r="UOS59" i="7"/>
  <c r="UOT59" i="7"/>
  <c r="UOU59" i="7"/>
  <c r="UOV59" i="7"/>
  <c r="UOW59" i="7"/>
  <c r="UOX59" i="7"/>
  <c r="UOY59" i="7"/>
  <c r="UOZ59" i="7"/>
  <c r="UPA59" i="7"/>
  <c r="UPB59" i="7"/>
  <c r="UPC59" i="7"/>
  <c r="UPD59" i="7"/>
  <c r="UPE59" i="7"/>
  <c r="UPF59" i="7"/>
  <c r="UPG59" i="7"/>
  <c r="UPH59" i="7"/>
  <c r="UPI59" i="7"/>
  <c r="UPJ59" i="7"/>
  <c r="UPK59" i="7"/>
  <c r="UPL59" i="7"/>
  <c r="UPM59" i="7"/>
  <c r="UPN59" i="7"/>
  <c r="UPO59" i="7"/>
  <c r="UPP59" i="7"/>
  <c r="UPQ59" i="7"/>
  <c r="UPR59" i="7"/>
  <c r="UPS59" i="7"/>
  <c r="UPT59" i="7"/>
  <c r="UPU59" i="7"/>
  <c r="UPV59" i="7"/>
  <c r="UPW59" i="7"/>
  <c r="UPX59" i="7"/>
  <c r="UPY59" i="7"/>
  <c r="UPZ59" i="7"/>
  <c r="UQA59" i="7"/>
  <c r="UQB59" i="7"/>
  <c r="UQC59" i="7"/>
  <c r="UQD59" i="7"/>
  <c r="UQE59" i="7"/>
  <c r="UQF59" i="7"/>
  <c r="UQG59" i="7"/>
  <c r="UQH59" i="7"/>
  <c r="UQI59" i="7"/>
  <c r="UQJ59" i="7"/>
  <c r="UQK59" i="7"/>
  <c r="UQL59" i="7"/>
  <c r="UQM59" i="7"/>
  <c r="UQN59" i="7"/>
  <c r="UQO59" i="7"/>
  <c r="UQP59" i="7"/>
  <c r="UQQ59" i="7"/>
  <c r="UQR59" i="7"/>
  <c r="UQS59" i="7"/>
  <c r="UQT59" i="7"/>
  <c r="UQU59" i="7"/>
  <c r="UQV59" i="7"/>
  <c r="UQW59" i="7"/>
  <c r="UQX59" i="7"/>
  <c r="UQY59" i="7"/>
  <c r="UQZ59" i="7"/>
  <c r="URA59" i="7"/>
  <c r="URB59" i="7"/>
  <c r="URC59" i="7"/>
  <c r="URD59" i="7"/>
  <c r="URE59" i="7"/>
  <c r="URF59" i="7"/>
  <c r="URG59" i="7"/>
  <c r="URH59" i="7"/>
  <c r="URI59" i="7"/>
  <c r="URJ59" i="7"/>
  <c r="URK59" i="7"/>
  <c r="URL59" i="7"/>
  <c r="URM59" i="7"/>
  <c r="URN59" i="7"/>
  <c r="URO59" i="7"/>
  <c r="URP59" i="7"/>
  <c r="URQ59" i="7"/>
  <c r="URR59" i="7"/>
  <c r="URS59" i="7"/>
  <c r="URT59" i="7"/>
  <c r="URU59" i="7"/>
  <c r="URV59" i="7"/>
  <c r="URW59" i="7"/>
  <c r="URX59" i="7"/>
  <c r="URY59" i="7"/>
  <c r="URZ59" i="7"/>
  <c r="USA59" i="7"/>
  <c r="USB59" i="7"/>
  <c r="USC59" i="7"/>
  <c r="USD59" i="7"/>
  <c r="USE59" i="7"/>
  <c r="USF59" i="7"/>
  <c r="USG59" i="7"/>
  <c r="USH59" i="7"/>
  <c r="USI59" i="7"/>
  <c r="USJ59" i="7"/>
  <c r="USK59" i="7"/>
  <c r="USL59" i="7"/>
  <c r="USM59" i="7"/>
  <c r="USN59" i="7"/>
  <c r="USO59" i="7"/>
  <c r="USP59" i="7"/>
  <c r="USQ59" i="7"/>
  <c r="USR59" i="7"/>
  <c r="USS59" i="7"/>
  <c r="UST59" i="7"/>
  <c r="USU59" i="7"/>
  <c r="USV59" i="7"/>
  <c r="USW59" i="7"/>
  <c r="USX59" i="7"/>
  <c r="USY59" i="7"/>
  <c r="USZ59" i="7"/>
  <c r="UTA59" i="7"/>
  <c r="UTB59" i="7"/>
  <c r="UTC59" i="7"/>
  <c r="UTD59" i="7"/>
  <c r="UTE59" i="7"/>
  <c r="UTF59" i="7"/>
  <c r="UTG59" i="7"/>
  <c r="UTH59" i="7"/>
  <c r="UTI59" i="7"/>
  <c r="UTJ59" i="7"/>
  <c r="UTK59" i="7"/>
  <c r="UTL59" i="7"/>
  <c r="UTM59" i="7"/>
  <c r="UTN59" i="7"/>
  <c r="UTO59" i="7"/>
  <c r="UTP59" i="7"/>
  <c r="UTQ59" i="7"/>
  <c r="UTR59" i="7"/>
  <c r="UTS59" i="7"/>
  <c r="UTT59" i="7"/>
  <c r="UTU59" i="7"/>
  <c r="UTV59" i="7"/>
  <c r="UTW59" i="7"/>
  <c r="UTX59" i="7"/>
  <c r="UTY59" i="7"/>
  <c r="UTZ59" i="7"/>
  <c r="UUA59" i="7"/>
  <c r="UUB59" i="7"/>
  <c r="UUC59" i="7"/>
  <c r="UUD59" i="7"/>
  <c r="UUE59" i="7"/>
  <c r="UUF59" i="7"/>
  <c r="UUG59" i="7"/>
  <c r="UUH59" i="7"/>
  <c r="UUI59" i="7"/>
  <c r="UUJ59" i="7"/>
  <c r="UUK59" i="7"/>
  <c r="UUL59" i="7"/>
  <c r="UUM59" i="7"/>
  <c r="UUN59" i="7"/>
  <c r="UUO59" i="7"/>
  <c r="UUP59" i="7"/>
  <c r="UUQ59" i="7"/>
  <c r="UUR59" i="7"/>
  <c r="UUS59" i="7"/>
  <c r="UUT59" i="7"/>
  <c r="UUU59" i="7"/>
  <c r="UUV59" i="7"/>
  <c r="UUW59" i="7"/>
  <c r="UUX59" i="7"/>
  <c r="UUY59" i="7"/>
  <c r="UUZ59" i="7"/>
  <c r="UVA59" i="7"/>
  <c r="UVB59" i="7"/>
  <c r="UVC59" i="7"/>
  <c r="UVD59" i="7"/>
  <c r="UVE59" i="7"/>
  <c r="UVF59" i="7"/>
  <c r="UVG59" i="7"/>
  <c r="UVH59" i="7"/>
  <c r="UVI59" i="7"/>
  <c r="UVJ59" i="7"/>
  <c r="UVK59" i="7"/>
  <c r="UVL59" i="7"/>
  <c r="UVM59" i="7"/>
  <c r="UVN59" i="7"/>
  <c r="UVO59" i="7"/>
  <c r="UVP59" i="7"/>
  <c r="UVQ59" i="7"/>
  <c r="UVR59" i="7"/>
  <c r="UVS59" i="7"/>
  <c r="UVT59" i="7"/>
  <c r="UVU59" i="7"/>
  <c r="UVV59" i="7"/>
  <c r="UVW59" i="7"/>
  <c r="UVX59" i="7"/>
  <c r="UVY59" i="7"/>
  <c r="UVZ59" i="7"/>
  <c r="UWA59" i="7"/>
  <c r="UWB59" i="7"/>
  <c r="UWC59" i="7"/>
  <c r="UWD59" i="7"/>
  <c r="UWE59" i="7"/>
  <c r="UWF59" i="7"/>
  <c r="UWG59" i="7"/>
  <c r="UWH59" i="7"/>
  <c r="UWI59" i="7"/>
  <c r="UWJ59" i="7"/>
  <c r="UWK59" i="7"/>
  <c r="UWL59" i="7"/>
  <c r="UWM59" i="7"/>
  <c r="UWN59" i="7"/>
  <c r="UWO59" i="7"/>
  <c r="UWP59" i="7"/>
  <c r="UWQ59" i="7"/>
  <c r="UWR59" i="7"/>
  <c r="UWS59" i="7"/>
  <c r="UWT59" i="7"/>
  <c r="UWU59" i="7"/>
  <c r="UWV59" i="7"/>
  <c r="UWW59" i="7"/>
  <c r="UWX59" i="7"/>
  <c r="UWY59" i="7"/>
  <c r="UWZ59" i="7"/>
  <c r="UXA59" i="7"/>
  <c r="UXB59" i="7"/>
  <c r="UXC59" i="7"/>
  <c r="UXD59" i="7"/>
  <c r="UXE59" i="7"/>
  <c r="UXF59" i="7"/>
  <c r="UXG59" i="7"/>
  <c r="UXH59" i="7"/>
  <c r="UXI59" i="7"/>
  <c r="UXJ59" i="7"/>
  <c r="UXK59" i="7"/>
  <c r="UXL59" i="7"/>
  <c r="UXM59" i="7"/>
  <c r="UXN59" i="7"/>
  <c r="UXO59" i="7"/>
  <c r="UXP59" i="7"/>
  <c r="UXQ59" i="7"/>
  <c r="UXR59" i="7"/>
  <c r="UXS59" i="7"/>
  <c r="UXT59" i="7"/>
  <c r="UXU59" i="7"/>
  <c r="UXV59" i="7"/>
  <c r="UXW59" i="7"/>
  <c r="UXX59" i="7"/>
  <c r="UXY59" i="7"/>
  <c r="UXZ59" i="7"/>
  <c r="UYA59" i="7"/>
  <c r="UYB59" i="7"/>
  <c r="UYC59" i="7"/>
  <c r="UYD59" i="7"/>
  <c r="UYE59" i="7"/>
  <c r="UYF59" i="7"/>
  <c r="UYG59" i="7"/>
  <c r="UYH59" i="7"/>
  <c r="UYI59" i="7"/>
  <c r="UYJ59" i="7"/>
  <c r="UYK59" i="7"/>
  <c r="UYL59" i="7"/>
  <c r="UYM59" i="7"/>
  <c r="UYN59" i="7"/>
  <c r="UYO59" i="7"/>
  <c r="UYP59" i="7"/>
  <c r="UYQ59" i="7"/>
  <c r="UYR59" i="7"/>
  <c r="UYS59" i="7"/>
  <c r="UYT59" i="7"/>
  <c r="UYU59" i="7"/>
  <c r="UYV59" i="7"/>
  <c r="UYW59" i="7"/>
  <c r="UYX59" i="7"/>
  <c r="UYY59" i="7"/>
  <c r="UYZ59" i="7"/>
  <c r="UZA59" i="7"/>
  <c r="UZB59" i="7"/>
  <c r="UZC59" i="7"/>
  <c r="UZD59" i="7"/>
  <c r="UZE59" i="7"/>
  <c r="UZF59" i="7"/>
  <c r="UZG59" i="7"/>
  <c r="UZH59" i="7"/>
  <c r="UZI59" i="7"/>
  <c r="UZJ59" i="7"/>
  <c r="UZK59" i="7"/>
  <c r="UZL59" i="7"/>
  <c r="UZM59" i="7"/>
  <c r="UZN59" i="7"/>
  <c r="UZO59" i="7"/>
  <c r="UZP59" i="7"/>
  <c r="UZQ59" i="7"/>
  <c r="UZR59" i="7"/>
  <c r="UZS59" i="7"/>
  <c r="UZT59" i="7"/>
  <c r="UZU59" i="7"/>
  <c r="UZV59" i="7"/>
  <c r="UZW59" i="7"/>
  <c r="UZX59" i="7"/>
  <c r="UZY59" i="7"/>
  <c r="UZZ59" i="7"/>
  <c r="VAA59" i="7"/>
  <c r="VAB59" i="7"/>
  <c r="VAC59" i="7"/>
  <c r="VAD59" i="7"/>
  <c r="VAE59" i="7"/>
  <c r="VAF59" i="7"/>
  <c r="VAG59" i="7"/>
  <c r="VAH59" i="7"/>
  <c r="VAI59" i="7"/>
  <c r="VAJ59" i="7"/>
  <c r="VAK59" i="7"/>
  <c r="VAL59" i="7"/>
  <c r="VAM59" i="7"/>
  <c r="VAN59" i="7"/>
  <c r="VAO59" i="7"/>
  <c r="VAP59" i="7"/>
  <c r="VAQ59" i="7"/>
  <c r="VAR59" i="7"/>
  <c r="VAS59" i="7"/>
  <c r="VAT59" i="7"/>
  <c r="VAU59" i="7"/>
  <c r="VAV59" i="7"/>
  <c r="VAW59" i="7"/>
  <c r="VAX59" i="7"/>
  <c r="VAY59" i="7"/>
  <c r="VAZ59" i="7"/>
  <c r="VBA59" i="7"/>
  <c r="VBB59" i="7"/>
  <c r="VBC59" i="7"/>
  <c r="VBD59" i="7"/>
  <c r="VBE59" i="7"/>
  <c r="VBF59" i="7"/>
  <c r="VBG59" i="7"/>
  <c r="VBH59" i="7"/>
  <c r="VBI59" i="7"/>
  <c r="VBJ59" i="7"/>
  <c r="VBK59" i="7"/>
  <c r="VBL59" i="7"/>
  <c r="VBM59" i="7"/>
  <c r="VBN59" i="7"/>
  <c r="VBO59" i="7"/>
  <c r="VBP59" i="7"/>
  <c r="VBQ59" i="7"/>
  <c r="VBR59" i="7"/>
  <c r="VBS59" i="7"/>
  <c r="VBT59" i="7"/>
  <c r="VBU59" i="7"/>
  <c r="VBV59" i="7"/>
  <c r="VBW59" i="7"/>
  <c r="VBX59" i="7"/>
  <c r="VBY59" i="7"/>
  <c r="VBZ59" i="7"/>
  <c r="VCA59" i="7"/>
  <c r="VCB59" i="7"/>
  <c r="VCC59" i="7"/>
  <c r="VCD59" i="7"/>
  <c r="VCE59" i="7"/>
  <c r="VCF59" i="7"/>
  <c r="VCG59" i="7"/>
  <c r="VCH59" i="7"/>
  <c r="VCI59" i="7"/>
  <c r="VCJ59" i="7"/>
  <c r="VCK59" i="7"/>
  <c r="VCL59" i="7"/>
  <c r="VCM59" i="7"/>
  <c r="VCN59" i="7"/>
  <c r="VCO59" i="7"/>
  <c r="VCP59" i="7"/>
  <c r="VCQ59" i="7"/>
  <c r="VCR59" i="7"/>
  <c r="VCS59" i="7"/>
  <c r="VCT59" i="7"/>
  <c r="VCU59" i="7"/>
  <c r="VCV59" i="7"/>
  <c r="VCW59" i="7"/>
  <c r="VCX59" i="7"/>
  <c r="VCY59" i="7"/>
  <c r="VCZ59" i="7"/>
  <c r="VDA59" i="7"/>
  <c r="VDB59" i="7"/>
  <c r="VDC59" i="7"/>
  <c r="VDD59" i="7"/>
  <c r="VDE59" i="7"/>
  <c r="VDF59" i="7"/>
  <c r="VDG59" i="7"/>
  <c r="VDH59" i="7"/>
  <c r="VDI59" i="7"/>
  <c r="VDJ59" i="7"/>
  <c r="VDK59" i="7"/>
  <c r="VDL59" i="7"/>
  <c r="VDM59" i="7"/>
  <c r="VDN59" i="7"/>
  <c r="VDO59" i="7"/>
  <c r="VDP59" i="7"/>
  <c r="VDQ59" i="7"/>
  <c r="VDR59" i="7"/>
  <c r="VDS59" i="7"/>
  <c r="VDT59" i="7"/>
  <c r="VDU59" i="7"/>
  <c r="VDV59" i="7"/>
  <c r="VDW59" i="7"/>
  <c r="VDX59" i="7"/>
  <c r="VDY59" i="7"/>
  <c r="VDZ59" i="7"/>
  <c r="VEA59" i="7"/>
  <c r="VEB59" i="7"/>
  <c r="VEC59" i="7"/>
  <c r="VED59" i="7"/>
  <c r="VEE59" i="7"/>
  <c r="VEF59" i="7"/>
  <c r="VEG59" i="7"/>
  <c r="VEH59" i="7"/>
  <c r="VEI59" i="7"/>
  <c r="VEJ59" i="7"/>
  <c r="VEK59" i="7"/>
  <c r="VEL59" i="7"/>
  <c r="VEM59" i="7"/>
  <c r="VEN59" i="7"/>
  <c r="VEO59" i="7"/>
  <c r="VEP59" i="7"/>
  <c r="VEQ59" i="7"/>
  <c r="VER59" i="7"/>
  <c r="VES59" i="7"/>
  <c r="VET59" i="7"/>
  <c r="VEU59" i="7"/>
  <c r="VEV59" i="7"/>
  <c r="VEW59" i="7"/>
  <c r="VEX59" i="7"/>
  <c r="VEY59" i="7"/>
  <c r="VEZ59" i="7"/>
  <c r="VFA59" i="7"/>
  <c r="VFB59" i="7"/>
  <c r="VFC59" i="7"/>
  <c r="VFD59" i="7"/>
  <c r="VFE59" i="7"/>
  <c r="VFF59" i="7"/>
  <c r="VFG59" i="7"/>
  <c r="VFH59" i="7"/>
  <c r="VFI59" i="7"/>
  <c r="VFJ59" i="7"/>
  <c r="VFK59" i="7"/>
  <c r="VFL59" i="7"/>
  <c r="VFM59" i="7"/>
  <c r="VFN59" i="7"/>
  <c r="VFO59" i="7"/>
  <c r="VFP59" i="7"/>
  <c r="VFQ59" i="7"/>
  <c r="VFR59" i="7"/>
  <c r="VFS59" i="7"/>
  <c r="VFT59" i="7"/>
  <c r="VFU59" i="7"/>
  <c r="VFV59" i="7"/>
  <c r="VFW59" i="7"/>
  <c r="VFX59" i="7"/>
  <c r="VFY59" i="7"/>
  <c r="VFZ59" i="7"/>
  <c r="VGA59" i="7"/>
  <c r="VGB59" i="7"/>
  <c r="VGC59" i="7"/>
  <c r="VGD59" i="7"/>
  <c r="VGE59" i="7"/>
  <c r="VGF59" i="7"/>
  <c r="VGG59" i="7"/>
  <c r="VGH59" i="7"/>
  <c r="VGI59" i="7"/>
  <c r="VGJ59" i="7"/>
  <c r="VGK59" i="7"/>
  <c r="VGL59" i="7"/>
  <c r="VGM59" i="7"/>
  <c r="VGN59" i="7"/>
  <c r="VGO59" i="7"/>
  <c r="VGP59" i="7"/>
  <c r="VGQ59" i="7"/>
  <c r="VGR59" i="7"/>
  <c r="VGS59" i="7"/>
  <c r="VGT59" i="7"/>
  <c r="VGU59" i="7"/>
  <c r="VGV59" i="7"/>
  <c r="VGW59" i="7"/>
  <c r="VGX59" i="7"/>
  <c r="VGY59" i="7"/>
  <c r="VGZ59" i="7"/>
  <c r="VHA59" i="7"/>
  <c r="VHB59" i="7"/>
  <c r="VHC59" i="7"/>
  <c r="VHD59" i="7"/>
  <c r="VHE59" i="7"/>
  <c r="VHF59" i="7"/>
  <c r="VHG59" i="7"/>
  <c r="VHH59" i="7"/>
  <c r="VHI59" i="7"/>
  <c r="VHJ59" i="7"/>
  <c r="VHK59" i="7"/>
  <c r="VHL59" i="7"/>
  <c r="VHM59" i="7"/>
  <c r="VHN59" i="7"/>
  <c r="VHO59" i="7"/>
  <c r="VHP59" i="7"/>
  <c r="VHQ59" i="7"/>
  <c r="VHR59" i="7"/>
  <c r="VHS59" i="7"/>
  <c r="VHT59" i="7"/>
  <c r="VHU59" i="7"/>
  <c r="VHV59" i="7"/>
  <c r="VHW59" i="7"/>
  <c r="VHX59" i="7"/>
  <c r="VHY59" i="7"/>
  <c r="VHZ59" i="7"/>
  <c r="VIA59" i="7"/>
  <c r="VIB59" i="7"/>
  <c r="VIC59" i="7"/>
  <c r="VID59" i="7"/>
  <c r="VIE59" i="7"/>
  <c r="VIF59" i="7"/>
  <c r="VIG59" i="7"/>
  <c r="VIH59" i="7"/>
  <c r="VII59" i="7"/>
  <c r="VIJ59" i="7"/>
  <c r="VIK59" i="7"/>
  <c r="VIL59" i="7"/>
  <c r="VIM59" i="7"/>
  <c r="VIN59" i="7"/>
  <c r="VIO59" i="7"/>
  <c r="VIP59" i="7"/>
  <c r="VIQ59" i="7"/>
  <c r="VIR59" i="7"/>
  <c r="VIS59" i="7"/>
  <c r="VIT59" i="7"/>
  <c r="VIU59" i="7"/>
  <c r="VIV59" i="7"/>
  <c r="VIW59" i="7"/>
  <c r="VIX59" i="7"/>
  <c r="VIY59" i="7"/>
  <c r="VIZ59" i="7"/>
  <c r="VJA59" i="7"/>
  <c r="VJB59" i="7"/>
  <c r="VJC59" i="7"/>
  <c r="VJD59" i="7"/>
  <c r="VJE59" i="7"/>
  <c r="VJF59" i="7"/>
  <c r="VJG59" i="7"/>
  <c r="VJH59" i="7"/>
  <c r="VJI59" i="7"/>
  <c r="VJJ59" i="7"/>
  <c r="VJK59" i="7"/>
  <c r="VJL59" i="7"/>
  <c r="VJM59" i="7"/>
  <c r="VJN59" i="7"/>
  <c r="VJO59" i="7"/>
  <c r="VJP59" i="7"/>
  <c r="VJQ59" i="7"/>
  <c r="VJR59" i="7"/>
  <c r="VJS59" i="7"/>
  <c r="VJT59" i="7"/>
  <c r="VJU59" i="7"/>
  <c r="VJV59" i="7"/>
  <c r="VJW59" i="7"/>
  <c r="VJX59" i="7"/>
  <c r="VJY59" i="7"/>
  <c r="VJZ59" i="7"/>
  <c r="VKA59" i="7"/>
  <c r="VKB59" i="7"/>
  <c r="VKC59" i="7"/>
  <c r="VKD59" i="7"/>
  <c r="VKE59" i="7"/>
  <c r="VKF59" i="7"/>
  <c r="VKG59" i="7"/>
  <c r="VKH59" i="7"/>
  <c r="VKI59" i="7"/>
  <c r="VKJ59" i="7"/>
  <c r="VKK59" i="7"/>
  <c r="VKL59" i="7"/>
  <c r="VKM59" i="7"/>
  <c r="VKN59" i="7"/>
  <c r="VKO59" i="7"/>
  <c r="VKP59" i="7"/>
  <c r="VKQ59" i="7"/>
  <c r="VKR59" i="7"/>
  <c r="VKS59" i="7"/>
  <c r="VKT59" i="7"/>
  <c r="VKU59" i="7"/>
  <c r="VKV59" i="7"/>
  <c r="VKW59" i="7"/>
  <c r="VKX59" i="7"/>
  <c r="VKY59" i="7"/>
  <c r="VKZ59" i="7"/>
  <c r="VLA59" i="7"/>
  <c r="VLB59" i="7"/>
  <c r="VLC59" i="7"/>
  <c r="VLD59" i="7"/>
  <c r="VLE59" i="7"/>
  <c r="VLF59" i="7"/>
  <c r="VLG59" i="7"/>
  <c r="VLH59" i="7"/>
  <c r="VLI59" i="7"/>
  <c r="VLJ59" i="7"/>
  <c r="VLK59" i="7"/>
  <c r="VLL59" i="7"/>
  <c r="VLM59" i="7"/>
  <c r="VLN59" i="7"/>
  <c r="VLO59" i="7"/>
  <c r="VLP59" i="7"/>
  <c r="VLQ59" i="7"/>
  <c r="VLR59" i="7"/>
  <c r="VLS59" i="7"/>
  <c r="VLT59" i="7"/>
  <c r="VLU59" i="7"/>
  <c r="VLV59" i="7"/>
  <c r="VLW59" i="7"/>
  <c r="VLX59" i="7"/>
  <c r="VLY59" i="7"/>
  <c r="VLZ59" i="7"/>
  <c r="VMA59" i="7"/>
  <c r="VMB59" i="7"/>
  <c r="VMC59" i="7"/>
  <c r="VMD59" i="7"/>
  <c r="VME59" i="7"/>
  <c r="VMF59" i="7"/>
  <c r="VMG59" i="7"/>
  <c r="VMH59" i="7"/>
  <c r="VMI59" i="7"/>
  <c r="VMJ59" i="7"/>
  <c r="VMK59" i="7"/>
  <c r="VML59" i="7"/>
  <c r="VMM59" i="7"/>
  <c r="VMN59" i="7"/>
  <c r="VMO59" i="7"/>
  <c r="VMP59" i="7"/>
  <c r="VMQ59" i="7"/>
  <c r="VMR59" i="7"/>
  <c r="VMS59" i="7"/>
  <c r="VMT59" i="7"/>
  <c r="VMU59" i="7"/>
  <c r="VMV59" i="7"/>
  <c r="VMW59" i="7"/>
  <c r="VMX59" i="7"/>
  <c r="VMY59" i="7"/>
  <c r="VMZ59" i="7"/>
  <c r="VNA59" i="7"/>
  <c r="VNB59" i="7"/>
  <c r="VNC59" i="7"/>
  <c r="VND59" i="7"/>
  <c r="VNE59" i="7"/>
  <c r="VNF59" i="7"/>
  <c r="VNG59" i="7"/>
  <c r="VNH59" i="7"/>
  <c r="VNI59" i="7"/>
  <c r="VNJ59" i="7"/>
  <c r="VNK59" i="7"/>
  <c r="VNL59" i="7"/>
  <c r="VNM59" i="7"/>
  <c r="VNN59" i="7"/>
  <c r="VNO59" i="7"/>
  <c r="VNP59" i="7"/>
  <c r="VNQ59" i="7"/>
  <c r="VNR59" i="7"/>
  <c r="VNS59" i="7"/>
  <c r="VNT59" i="7"/>
  <c r="VNU59" i="7"/>
  <c r="VNV59" i="7"/>
  <c r="VNW59" i="7"/>
  <c r="VNX59" i="7"/>
  <c r="VNY59" i="7"/>
  <c r="VNZ59" i="7"/>
  <c r="VOA59" i="7"/>
  <c r="VOB59" i="7"/>
  <c r="VOC59" i="7"/>
  <c r="VOD59" i="7"/>
  <c r="VOE59" i="7"/>
  <c r="VOF59" i="7"/>
  <c r="VOG59" i="7"/>
  <c r="VOH59" i="7"/>
  <c r="VOI59" i="7"/>
  <c r="VOJ59" i="7"/>
  <c r="VOK59" i="7"/>
  <c r="VOL59" i="7"/>
  <c r="VOM59" i="7"/>
  <c r="VON59" i="7"/>
  <c r="VOO59" i="7"/>
  <c r="VOP59" i="7"/>
  <c r="VOQ59" i="7"/>
  <c r="VOR59" i="7"/>
  <c r="VOS59" i="7"/>
  <c r="VOT59" i="7"/>
  <c r="VOU59" i="7"/>
  <c r="VOV59" i="7"/>
  <c r="VOW59" i="7"/>
  <c r="VOX59" i="7"/>
  <c r="VOY59" i="7"/>
  <c r="VOZ59" i="7"/>
  <c r="VPA59" i="7"/>
  <c r="VPB59" i="7"/>
  <c r="VPC59" i="7"/>
  <c r="VPD59" i="7"/>
  <c r="VPE59" i="7"/>
  <c r="VPF59" i="7"/>
  <c r="VPG59" i="7"/>
  <c r="VPH59" i="7"/>
  <c r="VPI59" i="7"/>
  <c r="VPJ59" i="7"/>
  <c r="VPK59" i="7"/>
  <c r="VPL59" i="7"/>
  <c r="VPM59" i="7"/>
  <c r="VPN59" i="7"/>
  <c r="VPO59" i="7"/>
  <c r="VPP59" i="7"/>
  <c r="VPQ59" i="7"/>
  <c r="VPR59" i="7"/>
  <c r="VPS59" i="7"/>
  <c r="VPT59" i="7"/>
  <c r="VPU59" i="7"/>
  <c r="VPV59" i="7"/>
  <c r="VPW59" i="7"/>
  <c r="VPX59" i="7"/>
  <c r="VPY59" i="7"/>
  <c r="VPZ59" i="7"/>
  <c r="VQA59" i="7"/>
  <c r="VQB59" i="7"/>
  <c r="VQC59" i="7"/>
  <c r="VQD59" i="7"/>
  <c r="VQE59" i="7"/>
  <c r="VQF59" i="7"/>
  <c r="VQG59" i="7"/>
  <c r="VQH59" i="7"/>
  <c r="VQI59" i="7"/>
  <c r="VQJ59" i="7"/>
  <c r="VQK59" i="7"/>
  <c r="VQL59" i="7"/>
  <c r="VQM59" i="7"/>
  <c r="VQN59" i="7"/>
  <c r="VQO59" i="7"/>
  <c r="VQP59" i="7"/>
  <c r="VQQ59" i="7"/>
  <c r="VQR59" i="7"/>
  <c r="VQS59" i="7"/>
  <c r="VQT59" i="7"/>
  <c r="VQU59" i="7"/>
  <c r="VQV59" i="7"/>
  <c r="VQW59" i="7"/>
  <c r="VQX59" i="7"/>
  <c r="VQY59" i="7"/>
  <c r="VQZ59" i="7"/>
  <c r="VRA59" i="7"/>
  <c r="VRB59" i="7"/>
  <c r="VRC59" i="7"/>
  <c r="VRD59" i="7"/>
  <c r="VRE59" i="7"/>
  <c r="VRF59" i="7"/>
  <c r="VRG59" i="7"/>
  <c r="VRH59" i="7"/>
  <c r="VRI59" i="7"/>
  <c r="VRJ59" i="7"/>
  <c r="VRK59" i="7"/>
  <c r="VRL59" i="7"/>
  <c r="VRM59" i="7"/>
  <c r="VRN59" i="7"/>
  <c r="VRO59" i="7"/>
  <c r="VRP59" i="7"/>
  <c r="VRQ59" i="7"/>
  <c r="VRR59" i="7"/>
  <c r="VRS59" i="7"/>
  <c r="VRT59" i="7"/>
  <c r="VRU59" i="7"/>
  <c r="VRV59" i="7"/>
  <c r="VRW59" i="7"/>
  <c r="VRX59" i="7"/>
  <c r="VRY59" i="7"/>
  <c r="VRZ59" i="7"/>
  <c r="VSA59" i="7"/>
  <c r="VSB59" i="7"/>
  <c r="VSC59" i="7"/>
  <c r="VSD59" i="7"/>
  <c r="VSE59" i="7"/>
  <c r="VSF59" i="7"/>
  <c r="VSG59" i="7"/>
  <c r="VSH59" i="7"/>
  <c r="VSI59" i="7"/>
  <c r="VSJ59" i="7"/>
  <c r="VSK59" i="7"/>
  <c r="VSL59" i="7"/>
  <c r="VSM59" i="7"/>
  <c r="VSN59" i="7"/>
  <c r="VSO59" i="7"/>
  <c r="VSP59" i="7"/>
  <c r="VSQ59" i="7"/>
  <c r="VSR59" i="7"/>
  <c r="VSS59" i="7"/>
  <c r="VST59" i="7"/>
  <c r="VSU59" i="7"/>
  <c r="VSV59" i="7"/>
  <c r="VSW59" i="7"/>
  <c r="VSX59" i="7"/>
  <c r="VSY59" i="7"/>
  <c r="VSZ59" i="7"/>
  <c r="VTA59" i="7"/>
  <c r="VTB59" i="7"/>
  <c r="VTC59" i="7"/>
  <c r="VTD59" i="7"/>
  <c r="VTE59" i="7"/>
  <c r="VTF59" i="7"/>
  <c r="VTG59" i="7"/>
  <c r="VTH59" i="7"/>
  <c r="VTI59" i="7"/>
  <c r="VTJ59" i="7"/>
  <c r="VTK59" i="7"/>
  <c r="VTL59" i="7"/>
  <c r="VTM59" i="7"/>
  <c r="VTN59" i="7"/>
  <c r="VTO59" i="7"/>
  <c r="VTP59" i="7"/>
  <c r="VTQ59" i="7"/>
  <c r="VTR59" i="7"/>
  <c r="VTS59" i="7"/>
  <c r="VTT59" i="7"/>
  <c r="VTU59" i="7"/>
  <c r="VTV59" i="7"/>
  <c r="VTW59" i="7"/>
  <c r="VTX59" i="7"/>
  <c r="VTY59" i="7"/>
  <c r="VTZ59" i="7"/>
  <c r="VUA59" i="7"/>
  <c r="VUB59" i="7"/>
  <c r="VUC59" i="7"/>
  <c r="VUD59" i="7"/>
  <c r="VUE59" i="7"/>
  <c r="VUF59" i="7"/>
  <c r="VUG59" i="7"/>
  <c r="VUH59" i="7"/>
  <c r="VUI59" i="7"/>
  <c r="VUJ59" i="7"/>
  <c r="VUK59" i="7"/>
  <c r="VUL59" i="7"/>
  <c r="VUM59" i="7"/>
  <c r="VUN59" i="7"/>
  <c r="VUO59" i="7"/>
  <c r="VUP59" i="7"/>
  <c r="VUQ59" i="7"/>
  <c r="VUR59" i="7"/>
  <c r="VUS59" i="7"/>
  <c r="VUT59" i="7"/>
  <c r="VUU59" i="7"/>
  <c r="VUV59" i="7"/>
  <c r="VUW59" i="7"/>
  <c r="VUX59" i="7"/>
  <c r="VUY59" i="7"/>
  <c r="VUZ59" i="7"/>
  <c r="VVA59" i="7"/>
  <c r="VVB59" i="7"/>
  <c r="VVC59" i="7"/>
  <c r="VVD59" i="7"/>
  <c r="VVE59" i="7"/>
  <c r="VVF59" i="7"/>
  <c r="VVG59" i="7"/>
  <c r="VVH59" i="7"/>
  <c r="VVI59" i="7"/>
  <c r="VVJ59" i="7"/>
  <c r="VVK59" i="7"/>
  <c r="VVL59" i="7"/>
  <c r="VVM59" i="7"/>
  <c r="VVN59" i="7"/>
  <c r="VVO59" i="7"/>
  <c r="VVP59" i="7"/>
  <c r="VVQ59" i="7"/>
  <c r="VVR59" i="7"/>
  <c r="VVS59" i="7"/>
  <c r="VVT59" i="7"/>
  <c r="VVU59" i="7"/>
  <c r="VVV59" i="7"/>
  <c r="VVW59" i="7"/>
  <c r="VVX59" i="7"/>
  <c r="VVY59" i="7"/>
  <c r="VVZ59" i="7"/>
  <c r="VWA59" i="7"/>
  <c r="VWB59" i="7"/>
  <c r="VWC59" i="7"/>
  <c r="VWD59" i="7"/>
  <c r="VWE59" i="7"/>
  <c r="VWF59" i="7"/>
  <c r="VWG59" i="7"/>
  <c r="VWH59" i="7"/>
  <c r="VWI59" i="7"/>
  <c r="VWJ59" i="7"/>
  <c r="VWK59" i="7"/>
  <c r="VWL59" i="7"/>
  <c r="VWM59" i="7"/>
  <c r="VWN59" i="7"/>
  <c r="VWO59" i="7"/>
  <c r="VWP59" i="7"/>
  <c r="VWQ59" i="7"/>
  <c r="VWR59" i="7"/>
  <c r="VWS59" i="7"/>
  <c r="VWT59" i="7"/>
  <c r="VWU59" i="7"/>
  <c r="VWV59" i="7"/>
  <c r="VWW59" i="7"/>
  <c r="VWX59" i="7"/>
  <c r="VWY59" i="7"/>
  <c r="VWZ59" i="7"/>
  <c r="VXA59" i="7"/>
  <c r="VXB59" i="7"/>
  <c r="VXC59" i="7"/>
  <c r="VXD59" i="7"/>
  <c r="VXE59" i="7"/>
  <c r="VXF59" i="7"/>
  <c r="VXG59" i="7"/>
  <c r="VXH59" i="7"/>
  <c r="VXI59" i="7"/>
  <c r="VXJ59" i="7"/>
  <c r="VXK59" i="7"/>
  <c r="VXL59" i="7"/>
  <c r="VXM59" i="7"/>
  <c r="VXN59" i="7"/>
  <c r="VXO59" i="7"/>
  <c r="VXP59" i="7"/>
  <c r="VXQ59" i="7"/>
  <c r="VXR59" i="7"/>
  <c r="VXS59" i="7"/>
  <c r="VXT59" i="7"/>
  <c r="VXU59" i="7"/>
  <c r="VXV59" i="7"/>
  <c r="VXW59" i="7"/>
  <c r="VXX59" i="7"/>
  <c r="VXY59" i="7"/>
  <c r="VXZ59" i="7"/>
  <c r="VYA59" i="7"/>
  <c r="VYB59" i="7"/>
  <c r="VYC59" i="7"/>
  <c r="VYD59" i="7"/>
  <c r="VYE59" i="7"/>
  <c r="VYF59" i="7"/>
  <c r="VYG59" i="7"/>
  <c r="VYH59" i="7"/>
  <c r="VYI59" i="7"/>
  <c r="VYJ59" i="7"/>
  <c r="VYK59" i="7"/>
  <c r="VYL59" i="7"/>
  <c r="VYM59" i="7"/>
  <c r="VYN59" i="7"/>
  <c r="VYO59" i="7"/>
  <c r="VYP59" i="7"/>
  <c r="VYQ59" i="7"/>
  <c r="VYR59" i="7"/>
  <c r="VYS59" i="7"/>
  <c r="VYT59" i="7"/>
  <c r="VYU59" i="7"/>
  <c r="VYV59" i="7"/>
  <c r="VYW59" i="7"/>
  <c r="VYX59" i="7"/>
  <c r="VYY59" i="7"/>
  <c r="VYZ59" i="7"/>
  <c r="VZA59" i="7"/>
  <c r="VZB59" i="7"/>
  <c r="VZC59" i="7"/>
  <c r="VZD59" i="7"/>
  <c r="VZE59" i="7"/>
  <c r="VZF59" i="7"/>
  <c r="VZG59" i="7"/>
  <c r="VZH59" i="7"/>
  <c r="VZI59" i="7"/>
  <c r="VZJ59" i="7"/>
  <c r="VZK59" i="7"/>
  <c r="VZL59" i="7"/>
  <c r="VZM59" i="7"/>
  <c r="VZN59" i="7"/>
  <c r="VZO59" i="7"/>
  <c r="VZP59" i="7"/>
  <c r="VZQ59" i="7"/>
  <c r="VZR59" i="7"/>
  <c r="VZS59" i="7"/>
  <c r="VZT59" i="7"/>
  <c r="VZU59" i="7"/>
  <c r="VZV59" i="7"/>
  <c r="VZW59" i="7"/>
  <c r="VZX59" i="7"/>
  <c r="VZY59" i="7"/>
  <c r="VZZ59" i="7"/>
  <c r="WAA59" i="7"/>
  <c r="WAB59" i="7"/>
  <c r="WAC59" i="7"/>
  <c r="WAD59" i="7"/>
  <c r="WAE59" i="7"/>
  <c r="WAF59" i="7"/>
  <c r="WAG59" i="7"/>
  <c r="WAH59" i="7"/>
  <c r="WAI59" i="7"/>
  <c r="WAJ59" i="7"/>
  <c r="WAK59" i="7"/>
  <c r="WAL59" i="7"/>
  <c r="WAM59" i="7"/>
  <c r="WAN59" i="7"/>
  <c r="WAO59" i="7"/>
  <c r="WAP59" i="7"/>
  <c r="WAQ59" i="7"/>
  <c r="WAR59" i="7"/>
  <c r="WAS59" i="7"/>
  <c r="WAT59" i="7"/>
  <c r="WAU59" i="7"/>
  <c r="WAV59" i="7"/>
  <c r="WAW59" i="7"/>
  <c r="WAX59" i="7"/>
  <c r="WAY59" i="7"/>
  <c r="WAZ59" i="7"/>
  <c r="WBA59" i="7"/>
  <c r="WBB59" i="7"/>
  <c r="WBC59" i="7"/>
  <c r="WBD59" i="7"/>
  <c r="WBE59" i="7"/>
  <c r="WBF59" i="7"/>
  <c r="WBG59" i="7"/>
  <c r="WBH59" i="7"/>
  <c r="WBI59" i="7"/>
  <c r="WBJ59" i="7"/>
  <c r="WBK59" i="7"/>
  <c r="WBL59" i="7"/>
  <c r="WBM59" i="7"/>
  <c r="WBN59" i="7"/>
  <c r="WBO59" i="7"/>
  <c r="WBP59" i="7"/>
  <c r="WBQ59" i="7"/>
  <c r="WBR59" i="7"/>
  <c r="WBS59" i="7"/>
  <c r="WBT59" i="7"/>
  <c r="WBU59" i="7"/>
  <c r="WBV59" i="7"/>
  <c r="WBW59" i="7"/>
  <c r="WBX59" i="7"/>
  <c r="WBY59" i="7"/>
  <c r="WBZ59" i="7"/>
  <c r="WCA59" i="7"/>
  <c r="WCB59" i="7"/>
  <c r="WCC59" i="7"/>
  <c r="WCD59" i="7"/>
  <c r="WCE59" i="7"/>
  <c r="WCF59" i="7"/>
  <c r="WCG59" i="7"/>
  <c r="WCH59" i="7"/>
  <c r="WCI59" i="7"/>
  <c r="WCJ59" i="7"/>
  <c r="WCK59" i="7"/>
  <c r="WCL59" i="7"/>
  <c r="WCM59" i="7"/>
  <c r="WCN59" i="7"/>
  <c r="WCO59" i="7"/>
  <c r="WCP59" i="7"/>
  <c r="WCQ59" i="7"/>
  <c r="WCR59" i="7"/>
  <c r="WCS59" i="7"/>
  <c r="WCT59" i="7"/>
  <c r="WCU59" i="7"/>
  <c r="WCV59" i="7"/>
  <c r="WCW59" i="7"/>
  <c r="WCX59" i="7"/>
  <c r="WCY59" i="7"/>
  <c r="WCZ59" i="7"/>
  <c r="WDA59" i="7"/>
  <c r="WDB59" i="7"/>
  <c r="WDC59" i="7"/>
  <c r="WDD59" i="7"/>
  <c r="WDE59" i="7"/>
  <c r="WDF59" i="7"/>
  <c r="WDG59" i="7"/>
  <c r="WDH59" i="7"/>
  <c r="WDI59" i="7"/>
  <c r="WDJ59" i="7"/>
  <c r="WDK59" i="7"/>
  <c r="WDL59" i="7"/>
  <c r="WDM59" i="7"/>
  <c r="WDN59" i="7"/>
  <c r="WDO59" i="7"/>
  <c r="WDP59" i="7"/>
  <c r="WDQ59" i="7"/>
  <c r="WDR59" i="7"/>
  <c r="WDS59" i="7"/>
  <c r="WDT59" i="7"/>
  <c r="WDU59" i="7"/>
  <c r="WDV59" i="7"/>
  <c r="WDW59" i="7"/>
  <c r="WDX59" i="7"/>
  <c r="WDY59" i="7"/>
  <c r="WDZ59" i="7"/>
  <c r="WEA59" i="7"/>
  <c r="WEB59" i="7"/>
  <c r="WEC59" i="7"/>
  <c r="WED59" i="7"/>
  <c r="WEE59" i="7"/>
  <c r="WEF59" i="7"/>
  <c r="WEG59" i="7"/>
  <c r="WEH59" i="7"/>
  <c r="WEI59" i="7"/>
  <c r="WEJ59" i="7"/>
  <c r="WEK59" i="7"/>
  <c r="WEL59" i="7"/>
  <c r="WEM59" i="7"/>
  <c r="WEN59" i="7"/>
  <c r="WEO59" i="7"/>
  <c r="WEP59" i="7"/>
  <c r="WEQ59" i="7"/>
  <c r="WER59" i="7"/>
  <c r="WES59" i="7"/>
  <c r="WET59" i="7"/>
  <c r="WEU59" i="7"/>
  <c r="WEV59" i="7"/>
  <c r="WEW59" i="7"/>
  <c r="WEX59" i="7"/>
  <c r="WEY59" i="7"/>
  <c r="WEZ59" i="7"/>
  <c r="WFA59" i="7"/>
  <c r="WFB59" i="7"/>
  <c r="WFC59" i="7"/>
  <c r="WFD59" i="7"/>
  <c r="WFE59" i="7"/>
  <c r="WFF59" i="7"/>
  <c r="WFG59" i="7"/>
  <c r="WFH59" i="7"/>
  <c r="WFI59" i="7"/>
  <c r="WFJ59" i="7"/>
  <c r="WFK59" i="7"/>
  <c r="WFL59" i="7"/>
  <c r="WFM59" i="7"/>
  <c r="WFN59" i="7"/>
  <c r="WFO59" i="7"/>
  <c r="WFP59" i="7"/>
  <c r="WFQ59" i="7"/>
  <c r="WFR59" i="7"/>
  <c r="WFS59" i="7"/>
  <c r="WFT59" i="7"/>
  <c r="WFU59" i="7"/>
  <c r="WFV59" i="7"/>
  <c r="WFW59" i="7"/>
  <c r="WFX59" i="7"/>
  <c r="WFY59" i="7"/>
  <c r="WFZ59" i="7"/>
  <c r="WGA59" i="7"/>
  <c r="WGB59" i="7"/>
  <c r="WGC59" i="7"/>
  <c r="WGD59" i="7"/>
  <c r="WGE59" i="7"/>
  <c r="WGF59" i="7"/>
  <c r="WGG59" i="7"/>
  <c r="WGH59" i="7"/>
  <c r="WGI59" i="7"/>
  <c r="WGJ59" i="7"/>
  <c r="WGK59" i="7"/>
  <c r="WGL59" i="7"/>
  <c r="WGM59" i="7"/>
  <c r="WGN59" i="7"/>
  <c r="WGO59" i="7"/>
  <c r="WGP59" i="7"/>
  <c r="WGQ59" i="7"/>
  <c r="WGR59" i="7"/>
  <c r="WGS59" i="7"/>
  <c r="WGT59" i="7"/>
  <c r="WGU59" i="7"/>
  <c r="WGV59" i="7"/>
  <c r="WGW59" i="7"/>
  <c r="WGX59" i="7"/>
  <c r="WGY59" i="7"/>
  <c r="WGZ59" i="7"/>
  <c r="WHA59" i="7"/>
  <c r="WHB59" i="7"/>
  <c r="WHC59" i="7"/>
  <c r="WHD59" i="7"/>
  <c r="WHE59" i="7"/>
  <c r="WHF59" i="7"/>
  <c r="WHG59" i="7"/>
  <c r="WHH59" i="7"/>
  <c r="WHI59" i="7"/>
  <c r="WHJ59" i="7"/>
  <c r="WHK59" i="7"/>
  <c r="WHL59" i="7"/>
  <c r="WHM59" i="7"/>
  <c r="WHN59" i="7"/>
  <c r="WHO59" i="7"/>
  <c r="WHP59" i="7"/>
  <c r="WHQ59" i="7"/>
  <c r="WHR59" i="7"/>
  <c r="WHS59" i="7"/>
  <c r="WHT59" i="7"/>
  <c r="WHU59" i="7"/>
  <c r="WHV59" i="7"/>
  <c r="WHW59" i="7"/>
  <c r="WHX59" i="7"/>
  <c r="WHY59" i="7"/>
  <c r="WHZ59" i="7"/>
  <c r="WIA59" i="7"/>
  <c r="WIB59" i="7"/>
  <c r="WIC59" i="7"/>
  <c r="WID59" i="7"/>
  <c r="WIE59" i="7"/>
  <c r="WIF59" i="7"/>
  <c r="WIG59" i="7"/>
  <c r="WIH59" i="7"/>
  <c r="WII59" i="7"/>
  <c r="WIJ59" i="7"/>
  <c r="WIK59" i="7"/>
  <c r="WIL59" i="7"/>
  <c r="WIM59" i="7"/>
  <c r="WIN59" i="7"/>
  <c r="WIO59" i="7"/>
  <c r="WIP59" i="7"/>
  <c r="WIQ59" i="7"/>
  <c r="WIR59" i="7"/>
  <c r="WIS59" i="7"/>
  <c r="WIT59" i="7"/>
  <c r="WIU59" i="7"/>
  <c r="WIV59" i="7"/>
  <c r="WIW59" i="7"/>
  <c r="WIX59" i="7"/>
  <c r="WIY59" i="7"/>
  <c r="WIZ59" i="7"/>
  <c r="WJA59" i="7"/>
  <c r="WJB59" i="7"/>
  <c r="WJC59" i="7"/>
  <c r="WJD59" i="7"/>
  <c r="WJE59" i="7"/>
  <c r="WJF59" i="7"/>
  <c r="WJG59" i="7"/>
  <c r="WJH59" i="7"/>
  <c r="WJI59" i="7"/>
  <c r="WJJ59" i="7"/>
  <c r="WJK59" i="7"/>
  <c r="WJL59" i="7"/>
  <c r="WJM59" i="7"/>
  <c r="WJN59" i="7"/>
  <c r="WJO59" i="7"/>
  <c r="WJP59" i="7"/>
  <c r="WJQ59" i="7"/>
  <c r="WJR59" i="7"/>
  <c r="WJS59" i="7"/>
  <c r="WJT59" i="7"/>
  <c r="WJU59" i="7"/>
  <c r="WJV59" i="7"/>
  <c r="WJW59" i="7"/>
  <c r="WJX59" i="7"/>
  <c r="WJY59" i="7"/>
  <c r="WJZ59" i="7"/>
  <c r="WKA59" i="7"/>
  <c r="WKB59" i="7"/>
  <c r="WKC59" i="7"/>
  <c r="WKD59" i="7"/>
  <c r="WKE59" i="7"/>
  <c r="WKF59" i="7"/>
  <c r="WKG59" i="7"/>
  <c r="WKH59" i="7"/>
  <c r="WKI59" i="7"/>
  <c r="WKJ59" i="7"/>
  <c r="WKK59" i="7"/>
  <c r="WKL59" i="7"/>
  <c r="WKM59" i="7"/>
  <c r="WKN59" i="7"/>
  <c r="WKO59" i="7"/>
  <c r="WKP59" i="7"/>
  <c r="WKQ59" i="7"/>
  <c r="WKR59" i="7"/>
  <c r="WKS59" i="7"/>
  <c r="WKT59" i="7"/>
  <c r="WKU59" i="7"/>
  <c r="WKV59" i="7"/>
  <c r="WKW59" i="7"/>
  <c r="WKX59" i="7"/>
  <c r="WKY59" i="7"/>
  <c r="WKZ59" i="7"/>
  <c r="WLA59" i="7"/>
  <c r="WLB59" i="7"/>
  <c r="WLC59" i="7"/>
  <c r="WLD59" i="7"/>
  <c r="WLE59" i="7"/>
  <c r="WLF59" i="7"/>
  <c r="WLG59" i="7"/>
  <c r="WLH59" i="7"/>
  <c r="WLI59" i="7"/>
  <c r="WLJ59" i="7"/>
  <c r="WLK59" i="7"/>
  <c r="WLL59" i="7"/>
  <c r="WLM59" i="7"/>
  <c r="WLN59" i="7"/>
  <c r="WLO59" i="7"/>
  <c r="WLP59" i="7"/>
  <c r="WLQ59" i="7"/>
  <c r="WLR59" i="7"/>
  <c r="WLS59" i="7"/>
  <c r="WLT59" i="7"/>
  <c r="WLU59" i="7"/>
  <c r="WLV59" i="7"/>
  <c r="WLW59" i="7"/>
  <c r="WLX59" i="7"/>
  <c r="WLY59" i="7"/>
  <c r="WLZ59" i="7"/>
  <c r="WMA59" i="7"/>
  <c r="WMB59" i="7"/>
  <c r="WMC59" i="7"/>
  <c r="WMD59" i="7"/>
  <c r="WME59" i="7"/>
  <c r="WMF59" i="7"/>
  <c r="WMG59" i="7"/>
  <c r="WMH59" i="7"/>
  <c r="WMI59" i="7"/>
  <c r="WMJ59" i="7"/>
  <c r="WMK59" i="7"/>
  <c r="WML59" i="7"/>
  <c r="WMM59" i="7"/>
  <c r="WMN59" i="7"/>
  <c r="WMO59" i="7"/>
  <c r="WMP59" i="7"/>
  <c r="WMQ59" i="7"/>
  <c r="WMR59" i="7"/>
  <c r="WMS59" i="7"/>
  <c r="WMT59" i="7"/>
  <c r="WMU59" i="7"/>
  <c r="WMV59" i="7"/>
  <c r="WMW59" i="7"/>
  <c r="WMX59" i="7"/>
  <c r="WMY59" i="7"/>
  <c r="WMZ59" i="7"/>
  <c r="WNA59" i="7"/>
  <c r="WNB59" i="7"/>
  <c r="WNC59" i="7"/>
  <c r="WND59" i="7"/>
  <c r="WNE59" i="7"/>
  <c r="WNF59" i="7"/>
  <c r="WNG59" i="7"/>
  <c r="WNH59" i="7"/>
  <c r="WNI59" i="7"/>
  <c r="WNJ59" i="7"/>
  <c r="WNK59" i="7"/>
  <c r="WNL59" i="7"/>
  <c r="WNM59" i="7"/>
  <c r="WNN59" i="7"/>
  <c r="WNO59" i="7"/>
  <c r="WNP59" i="7"/>
  <c r="WNQ59" i="7"/>
  <c r="WNR59" i="7"/>
  <c r="WNS59" i="7"/>
  <c r="WNT59" i="7"/>
  <c r="WNU59" i="7"/>
  <c r="WNV59" i="7"/>
  <c r="WNW59" i="7"/>
  <c r="WNX59" i="7"/>
  <c r="WNY59" i="7"/>
  <c r="WNZ59" i="7"/>
  <c r="WOA59" i="7"/>
  <c r="WOB59" i="7"/>
  <c r="WOC59" i="7"/>
  <c r="WOD59" i="7"/>
  <c r="WOE59" i="7"/>
  <c r="WOF59" i="7"/>
  <c r="WOG59" i="7"/>
  <c r="WOH59" i="7"/>
  <c r="WOI59" i="7"/>
  <c r="WOJ59" i="7"/>
  <c r="WOK59" i="7"/>
  <c r="WOL59" i="7"/>
  <c r="WOM59" i="7"/>
  <c r="WON59" i="7"/>
  <c r="WOO59" i="7"/>
  <c r="WOP59" i="7"/>
  <c r="WOQ59" i="7"/>
  <c r="WOR59" i="7"/>
  <c r="WOS59" i="7"/>
  <c r="WOT59" i="7"/>
  <c r="WOU59" i="7"/>
  <c r="WOV59" i="7"/>
  <c r="WOW59" i="7"/>
  <c r="WOX59" i="7"/>
  <c r="WOY59" i="7"/>
  <c r="WOZ59" i="7"/>
  <c r="WPA59" i="7"/>
  <c r="WPB59" i="7"/>
  <c r="WPC59" i="7"/>
  <c r="WPD59" i="7"/>
  <c r="WPE59" i="7"/>
  <c r="WPF59" i="7"/>
  <c r="WPG59" i="7"/>
  <c r="WPH59" i="7"/>
  <c r="WPI59" i="7"/>
  <c r="WPJ59" i="7"/>
  <c r="WPK59" i="7"/>
  <c r="WPL59" i="7"/>
  <c r="WPM59" i="7"/>
  <c r="WPN59" i="7"/>
  <c r="WPO59" i="7"/>
  <c r="WPP59" i="7"/>
  <c r="WPQ59" i="7"/>
  <c r="WPR59" i="7"/>
  <c r="WPS59" i="7"/>
  <c r="WPT59" i="7"/>
  <c r="WPU59" i="7"/>
  <c r="WPV59" i="7"/>
  <c r="WPW59" i="7"/>
  <c r="WPX59" i="7"/>
  <c r="WPY59" i="7"/>
  <c r="WPZ59" i="7"/>
  <c r="WQA59" i="7"/>
  <c r="WQB59" i="7"/>
  <c r="WQC59" i="7"/>
  <c r="WQD59" i="7"/>
  <c r="WQE59" i="7"/>
  <c r="WQF59" i="7"/>
  <c r="WQG59" i="7"/>
  <c r="WQH59" i="7"/>
  <c r="WQI59" i="7"/>
  <c r="WQJ59" i="7"/>
  <c r="WQK59" i="7"/>
  <c r="WQL59" i="7"/>
  <c r="WQM59" i="7"/>
  <c r="WQN59" i="7"/>
  <c r="WQO59" i="7"/>
  <c r="WQP59" i="7"/>
  <c r="WQQ59" i="7"/>
  <c r="WQR59" i="7"/>
  <c r="WQS59" i="7"/>
  <c r="WQT59" i="7"/>
  <c r="WQU59" i="7"/>
  <c r="WQV59" i="7"/>
  <c r="WQW59" i="7"/>
  <c r="WQX59" i="7"/>
  <c r="WQY59" i="7"/>
  <c r="WQZ59" i="7"/>
  <c r="WRA59" i="7"/>
  <c r="WRB59" i="7"/>
  <c r="WRC59" i="7"/>
  <c r="WRD59" i="7"/>
  <c r="WRE59" i="7"/>
  <c r="WRF59" i="7"/>
  <c r="WRG59" i="7"/>
  <c r="WRH59" i="7"/>
  <c r="WRI59" i="7"/>
  <c r="WRJ59" i="7"/>
  <c r="WRK59" i="7"/>
  <c r="WRL59" i="7"/>
  <c r="WRM59" i="7"/>
  <c r="WRN59" i="7"/>
  <c r="WRO59" i="7"/>
  <c r="WRP59" i="7"/>
  <c r="WRQ59" i="7"/>
  <c r="WRR59" i="7"/>
  <c r="WRS59" i="7"/>
  <c r="WRT59" i="7"/>
  <c r="WRU59" i="7"/>
  <c r="WRV59" i="7"/>
  <c r="WRW59" i="7"/>
  <c r="WRX59" i="7"/>
  <c r="WRY59" i="7"/>
  <c r="WRZ59" i="7"/>
  <c r="WSA59" i="7"/>
  <c r="WSB59" i="7"/>
  <c r="WSC59" i="7"/>
  <c r="WSD59" i="7"/>
  <c r="WSE59" i="7"/>
  <c r="WSF59" i="7"/>
  <c r="WSG59" i="7"/>
  <c r="WSH59" i="7"/>
  <c r="WSI59" i="7"/>
  <c r="WSJ59" i="7"/>
  <c r="WSK59" i="7"/>
  <c r="WSL59" i="7"/>
  <c r="WSM59" i="7"/>
  <c r="WSN59" i="7"/>
  <c r="WSO59" i="7"/>
  <c r="WSP59" i="7"/>
  <c r="WSQ59" i="7"/>
  <c r="WSR59" i="7"/>
  <c r="WSS59" i="7"/>
  <c r="WST59" i="7"/>
  <c r="WSU59" i="7"/>
  <c r="WSV59" i="7"/>
  <c r="WSW59" i="7"/>
  <c r="WSX59" i="7"/>
  <c r="WSY59" i="7"/>
  <c r="WSZ59" i="7"/>
  <c r="WTA59" i="7"/>
  <c r="WTB59" i="7"/>
  <c r="WTC59" i="7"/>
  <c r="WTD59" i="7"/>
  <c r="WTE59" i="7"/>
  <c r="WTF59" i="7"/>
  <c r="WTG59" i="7"/>
  <c r="WTH59" i="7"/>
  <c r="WTI59" i="7"/>
  <c r="WTJ59" i="7"/>
  <c r="WTK59" i="7"/>
  <c r="WTL59" i="7"/>
  <c r="WTM59" i="7"/>
  <c r="WTN59" i="7"/>
  <c r="WTO59" i="7"/>
  <c r="WTP59" i="7"/>
  <c r="WTQ59" i="7"/>
  <c r="WTR59" i="7"/>
  <c r="WTS59" i="7"/>
  <c r="WTT59" i="7"/>
  <c r="WTU59" i="7"/>
  <c r="WTV59" i="7"/>
  <c r="WTW59" i="7"/>
  <c r="WTX59" i="7"/>
  <c r="WTY59" i="7"/>
  <c r="WTZ59" i="7"/>
  <c r="WUA59" i="7"/>
  <c r="WUB59" i="7"/>
  <c r="WUC59" i="7"/>
  <c r="WUD59" i="7"/>
  <c r="WUE59" i="7"/>
  <c r="WUF59" i="7"/>
  <c r="WUG59" i="7"/>
  <c r="WUH59" i="7"/>
  <c r="WUI59" i="7"/>
  <c r="WUJ59" i="7"/>
  <c r="WUK59" i="7"/>
  <c r="WUL59" i="7"/>
  <c r="WUM59" i="7"/>
  <c r="WUN59" i="7"/>
  <c r="WUO59" i="7"/>
  <c r="WUP59" i="7"/>
  <c r="WUQ59" i="7"/>
  <c r="WUR59" i="7"/>
  <c r="WUS59" i="7"/>
  <c r="WUT59" i="7"/>
  <c r="WUU59" i="7"/>
  <c r="WUV59" i="7"/>
  <c r="WUW59" i="7"/>
  <c r="WUX59" i="7"/>
  <c r="WUY59" i="7"/>
  <c r="WUZ59" i="7"/>
  <c r="WVA59" i="7"/>
  <c r="WVB59" i="7"/>
  <c r="WVC59" i="7"/>
  <c r="WVD59" i="7"/>
  <c r="WVE59" i="7"/>
  <c r="WVF59" i="7"/>
  <c r="WVG59" i="7"/>
  <c r="WVH59" i="7"/>
  <c r="WVI59" i="7"/>
  <c r="WVJ59" i="7"/>
  <c r="WVK59" i="7"/>
  <c r="WVL59" i="7"/>
  <c r="WVM59" i="7"/>
  <c r="WVN59" i="7"/>
  <c r="WVO59" i="7"/>
  <c r="WVP59" i="7"/>
  <c r="WVQ59" i="7"/>
  <c r="WVR59" i="7"/>
  <c r="WVS59" i="7"/>
  <c r="WVT59" i="7"/>
  <c r="WVU59" i="7"/>
  <c r="WVV59" i="7"/>
  <c r="WVW59" i="7"/>
  <c r="WVX59" i="7"/>
  <c r="WVY59" i="7"/>
  <c r="WVZ59" i="7"/>
  <c r="WWA59" i="7"/>
  <c r="WWB59" i="7"/>
  <c r="WWC59" i="7"/>
  <c r="WWD59" i="7"/>
  <c r="WWE59" i="7"/>
  <c r="WWF59" i="7"/>
  <c r="WWG59" i="7"/>
  <c r="WWH59" i="7"/>
  <c r="WWI59" i="7"/>
  <c r="WWJ59" i="7"/>
  <c r="WWK59" i="7"/>
  <c r="WWL59" i="7"/>
  <c r="WWM59" i="7"/>
  <c r="WWN59" i="7"/>
  <c r="WWO59" i="7"/>
  <c r="WWP59" i="7"/>
  <c r="WWQ59" i="7"/>
  <c r="WWR59" i="7"/>
  <c r="WWS59" i="7"/>
  <c r="WWT59" i="7"/>
  <c r="WWU59" i="7"/>
  <c r="WWV59" i="7"/>
  <c r="WWW59" i="7"/>
  <c r="WWX59" i="7"/>
  <c r="WWY59" i="7"/>
  <c r="WWZ59" i="7"/>
  <c r="WXA59" i="7"/>
  <c r="WXB59" i="7"/>
  <c r="WXC59" i="7"/>
  <c r="WXD59" i="7"/>
  <c r="WXE59" i="7"/>
  <c r="WXF59" i="7"/>
  <c r="WXG59" i="7"/>
  <c r="WXH59" i="7"/>
  <c r="WXI59" i="7"/>
  <c r="WXJ59" i="7"/>
  <c r="WXK59" i="7"/>
  <c r="WXL59" i="7"/>
  <c r="WXM59" i="7"/>
  <c r="WXN59" i="7"/>
  <c r="WXO59" i="7"/>
  <c r="WXP59" i="7"/>
  <c r="WXQ59" i="7"/>
  <c r="WXR59" i="7"/>
  <c r="WXS59" i="7"/>
  <c r="WXT59" i="7"/>
  <c r="WXU59" i="7"/>
  <c r="WXV59" i="7"/>
  <c r="WXW59" i="7"/>
  <c r="WXX59" i="7"/>
  <c r="WXY59" i="7"/>
  <c r="WXZ59" i="7"/>
  <c r="WYA59" i="7"/>
  <c r="WYB59" i="7"/>
  <c r="WYC59" i="7"/>
  <c r="WYD59" i="7"/>
  <c r="WYE59" i="7"/>
  <c r="WYF59" i="7"/>
  <c r="WYG59" i="7"/>
  <c r="WYH59" i="7"/>
  <c r="WYI59" i="7"/>
  <c r="WYJ59" i="7"/>
  <c r="WYK59" i="7"/>
  <c r="WYL59" i="7"/>
  <c r="WYM59" i="7"/>
  <c r="WYN59" i="7"/>
  <c r="WYO59" i="7"/>
  <c r="WYP59" i="7"/>
  <c r="WYQ59" i="7"/>
  <c r="WYR59" i="7"/>
  <c r="WYS59" i="7"/>
  <c r="WYT59" i="7"/>
  <c r="WYU59" i="7"/>
  <c r="WYV59" i="7"/>
  <c r="WYW59" i="7"/>
  <c r="WYX59" i="7"/>
  <c r="WYY59" i="7"/>
  <c r="WYZ59" i="7"/>
  <c r="WZA59" i="7"/>
  <c r="WZB59" i="7"/>
  <c r="WZC59" i="7"/>
  <c r="WZD59" i="7"/>
  <c r="WZE59" i="7"/>
  <c r="WZF59" i="7"/>
  <c r="WZG59" i="7"/>
  <c r="WZH59" i="7"/>
  <c r="WZI59" i="7"/>
  <c r="WZJ59" i="7"/>
  <c r="WZK59" i="7"/>
  <c r="WZL59" i="7"/>
  <c r="WZM59" i="7"/>
  <c r="WZN59" i="7"/>
  <c r="WZO59" i="7"/>
  <c r="WZP59" i="7"/>
  <c r="WZQ59" i="7"/>
  <c r="WZR59" i="7"/>
  <c r="WZS59" i="7"/>
  <c r="WZT59" i="7"/>
  <c r="WZU59" i="7"/>
  <c r="WZV59" i="7"/>
  <c r="WZW59" i="7"/>
  <c r="WZX59" i="7"/>
  <c r="WZY59" i="7"/>
  <c r="WZZ59" i="7"/>
  <c r="XAA59" i="7"/>
  <c r="XAB59" i="7"/>
  <c r="XAC59" i="7"/>
  <c r="XAD59" i="7"/>
  <c r="XAE59" i="7"/>
  <c r="XAF59" i="7"/>
  <c r="XAG59" i="7"/>
  <c r="XAH59" i="7"/>
  <c r="XAI59" i="7"/>
  <c r="XAJ59" i="7"/>
  <c r="XAK59" i="7"/>
  <c r="XAL59" i="7"/>
  <c r="XAM59" i="7"/>
  <c r="XAN59" i="7"/>
  <c r="XAO59" i="7"/>
  <c r="XAP59" i="7"/>
  <c r="XAQ59" i="7"/>
  <c r="XAR59" i="7"/>
  <c r="XAS59" i="7"/>
  <c r="XAT59" i="7"/>
  <c r="XAU59" i="7"/>
  <c r="XAV59" i="7"/>
  <c r="XAW59" i="7"/>
  <c r="XAX59" i="7"/>
  <c r="XAY59" i="7"/>
  <c r="XAZ59" i="7"/>
  <c r="XBA59" i="7"/>
  <c r="XBB59" i="7"/>
  <c r="XBC59" i="7"/>
  <c r="XBD59" i="7"/>
  <c r="XBE59" i="7"/>
  <c r="XBF59" i="7"/>
  <c r="XBG59" i="7"/>
  <c r="XBH59" i="7"/>
  <c r="XBI59" i="7"/>
  <c r="XBJ59" i="7"/>
  <c r="XBK59" i="7"/>
  <c r="XBL59" i="7"/>
  <c r="XBM59" i="7"/>
  <c r="XBN59" i="7"/>
  <c r="XBO59" i="7"/>
  <c r="XBP59" i="7"/>
  <c r="XBQ59" i="7"/>
  <c r="XBR59" i="7"/>
  <c r="XBS59" i="7"/>
  <c r="XBT59" i="7"/>
  <c r="XBU59" i="7"/>
  <c r="XBV59" i="7"/>
  <c r="XBW59" i="7"/>
  <c r="XBX59" i="7"/>
  <c r="XBY59" i="7"/>
  <c r="XBZ59" i="7"/>
  <c r="XCA59" i="7"/>
  <c r="XCB59" i="7"/>
  <c r="XCC59" i="7"/>
  <c r="XCD59" i="7"/>
  <c r="XCE59" i="7"/>
  <c r="XCF59" i="7"/>
  <c r="XCG59" i="7"/>
  <c r="XCH59" i="7"/>
  <c r="XCI59" i="7"/>
  <c r="XCJ59" i="7"/>
  <c r="XCK59" i="7"/>
  <c r="XCL59" i="7"/>
  <c r="XCM59" i="7"/>
  <c r="XCN59" i="7"/>
  <c r="XCO59" i="7"/>
  <c r="XCP59" i="7"/>
  <c r="XCQ59" i="7"/>
  <c r="XCR59" i="7"/>
  <c r="XCS59" i="7"/>
  <c r="XCT59" i="7"/>
  <c r="XCU59" i="7"/>
  <c r="XCV59" i="7"/>
  <c r="XCW59" i="7"/>
  <c r="XCX59" i="7"/>
  <c r="XCY59" i="7"/>
  <c r="XCZ59" i="7"/>
  <c r="XDA59" i="7"/>
  <c r="XDB59" i="7"/>
  <c r="XDC59" i="7"/>
  <c r="XDD59" i="7"/>
  <c r="XDE59" i="7"/>
  <c r="XDF59" i="7"/>
  <c r="XDG59" i="7"/>
  <c r="XDH59" i="7"/>
  <c r="XDI59" i="7"/>
  <c r="XDJ59" i="7"/>
  <c r="XDK59" i="7"/>
  <c r="XDL59" i="7"/>
  <c r="XDM59" i="7"/>
  <c r="XDN59" i="7"/>
  <c r="XDO59" i="7"/>
  <c r="XDP59" i="7"/>
  <c r="XDQ59" i="7"/>
  <c r="XDR59" i="7"/>
  <c r="XDS59" i="7"/>
  <c r="XDT59" i="7"/>
  <c r="XDU59" i="7"/>
  <c r="XDV59" i="7"/>
  <c r="XDW59" i="7"/>
  <c r="XDX59" i="7"/>
  <c r="XDY59" i="7"/>
  <c r="XDZ59" i="7"/>
  <c r="XEA59" i="7"/>
  <c r="XEB59" i="7"/>
  <c r="XEC59" i="7"/>
  <c r="XED59" i="7"/>
  <c r="XEE59" i="7"/>
  <c r="XEF59" i="7"/>
  <c r="XEG59" i="7"/>
  <c r="XEH59" i="7"/>
  <c r="XEI59" i="7"/>
  <c r="XEJ59" i="7"/>
  <c r="XEK59" i="7"/>
  <c r="XEL59" i="7"/>
  <c r="XEM59" i="7"/>
  <c r="XEN59" i="7"/>
  <c r="XEO59" i="7"/>
  <c r="XEP59" i="7"/>
  <c r="XEQ59" i="7"/>
  <c r="XER59" i="7"/>
  <c r="XES59" i="7"/>
  <c r="XET59" i="7"/>
  <c r="XEU59" i="7"/>
  <c r="XEV59" i="7"/>
  <c r="XEW59" i="7"/>
  <c r="XEX59" i="7"/>
  <c r="XEY59" i="7"/>
  <c r="XEZ59" i="7"/>
  <c r="XFA59" i="7"/>
  <c r="XFB59" i="7"/>
  <c r="XFC59" i="7"/>
  <c r="XFD59" i="7"/>
  <c r="G48" i="7"/>
  <c r="I48" i="7" s="1"/>
  <c r="K48" i="7" s="1"/>
  <c r="M48" i="7" s="1"/>
  <c r="O48" i="7" s="1"/>
  <c r="Q48" i="7" s="1"/>
  <c r="S48" i="7" s="1"/>
  <c r="U48" i="7" s="1"/>
  <c r="W48" i="7" s="1"/>
  <c r="Y48" i="7" s="1"/>
  <c r="AA48" i="7" s="1"/>
  <c r="AC48" i="7" s="1"/>
  <c r="AE48" i="7" s="1"/>
  <c r="AG48" i="7" s="1"/>
  <c r="G47" i="7"/>
  <c r="I47" i="7" s="1"/>
  <c r="K47" i="7" s="1"/>
  <c r="M47" i="7" s="1"/>
  <c r="O47" i="7" s="1"/>
  <c r="Q47" i="7" s="1"/>
  <c r="S47" i="7" s="1"/>
  <c r="U47" i="7" s="1"/>
  <c r="W47" i="7" s="1"/>
  <c r="Y47" i="7" s="1"/>
  <c r="AA47" i="7" s="1"/>
  <c r="AC47" i="7" s="1"/>
  <c r="AE47" i="7" s="1"/>
  <c r="AG47" i="7" s="1"/>
  <c r="E36" i="7" l="1"/>
  <c r="A36" i="7"/>
  <c r="E77" i="4"/>
  <c r="E76" i="4"/>
  <c r="E31" i="4"/>
  <c r="E32" i="4"/>
  <c r="E33" i="4"/>
  <c r="E34" i="4"/>
  <c r="E35" i="4"/>
  <c r="E30" i="4"/>
  <c r="E38" i="4"/>
  <c r="E41" i="4"/>
  <c r="E45" i="4"/>
  <c r="E46" i="4"/>
  <c r="E48" i="4"/>
  <c r="E49" i="4"/>
  <c r="E43" i="4"/>
  <c r="E50" i="4"/>
  <c r="E52" i="4"/>
  <c r="E57" i="4"/>
  <c r="E55" i="4"/>
  <c r="E72" i="4"/>
  <c r="E81" i="4"/>
  <c r="E82" i="4"/>
  <c r="E83" i="4"/>
  <c r="E84" i="4"/>
  <c r="E86" i="4"/>
  <c r="E87" i="4"/>
  <c r="E88" i="4"/>
  <c r="E89" i="4"/>
  <c r="E91" i="4"/>
  <c r="E93" i="4"/>
  <c r="E94" i="4"/>
  <c r="E80" i="4"/>
  <c r="F29" i="4"/>
  <c r="G29" i="4"/>
  <c r="H6" i="4"/>
  <c r="J29" i="4"/>
  <c r="M98" i="4"/>
  <c r="L51" i="4"/>
  <c r="C85" i="4"/>
  <c r="E85" i="4" s="1"/>
  <c r="S50" i="4"/>
  <c r="S48" i="4"/>
  <c r="S91" i="4"/>
  <c r="S93" i="4"/>
  <c r="S94" i="4"/>
  <c r="C92" i="4"/>
  <c r="S92" i="4" s="1"/>
  <c r="C90" i="4"/>
  <c r="S90" i="4" s="1"/>
  <c r="S52" i="4"/>
  <c r="C55" i="4"/>
  <c r="S43" i="4"/>
  <c r="C43" i="4"/>
  <c r="S44" i="4"/>
  <c r="C44" i="4"/>
  <c r="C47" i="4" s="1"/>
  <c r="E47" i="4" s="1"/>
  <c r="S41" i="4"/>
  <c r="S38" i="4"/>
  <c r="C65" i="4"/>
  <c r="E65" i="4" s="1"/>
  <c r="AD984" i="3"/>
  <c r="C29" i="4"/>
  <c r="AA909" i="3"/>
  <c r="I909" i="3"/>
  <c r="AA893" i="3"/>
  <c r="AA655" i="3"/>
  <c r="H655" i="3"/>
  <c r="AA647" i="3"/>
  <c r="H647" i="3"/>
  <c r="H663" i="3" s="1"/>
  <c r="AG631" i="3"/>
  <c r="AG621" i="3"/>
  <c r="AG622" i="3"/>
  <c r="AA911" i="3" s="1"/>
  <c r="AG623" i="3"/>
  <c r="K98" i="4" s="1"/>
  <c r="E98" i="4" s="1"/>
  <c r="AG620" i="3"/>
  <c r="AA910" i="3" s="1"/>
  <c r="E90" i="4" l="1"/>
  <c r="E44" i="4"/>
  <c r="H29" i="4"/>
  <c r="E29" i="4" s="1"/>
  <c r="E92" i="4"/>
  <c r="S621" i="3"/>
  <c r="S622" i="3"/>
  <c r="S623" i="3"/>
  <c r="S620" i="3"/>
  <c r="P621" i="3"/>
  <c r="P622" i="3"/>
  <c r="P619" i="3"/>
  <c r="P618" i="3"/>
  <c r="C621" i="3"/>
  <c r="C622" i="3"/>
  <c r="I911" i="3" s="1"/>
  <c r="C623" i="3"/>
  <c r="C620" i="3"/>
  <c r="I910" i="3" s="1"/>
  <c r="P550" i="3"/>
  <c r="P623" i="3" s="1"/>
  <c r="P547" i="3"/>
  <c r="P620" i="3" s="1"/>
  <c r="P549" i="3"/>
  <c r="A3" i="15" l="1"/>
  <c r="AN929" i="3" l="1"/>
  <c r="AD64" i="15" l="1"/>
  <c r="A61" i="15" l="1"/>
  <c r="AD67" i="15" l="1"/>
  <c r="Y67" i="15"/>
  <c r="T11" i="4" l="1"/>
  <c r="R10" i="4"/>
  <c r="R88" i="4"/>
  <c r="R81" i="4"/>
  <c r="T25" i="15"/>
  <c r="AI7" i="15" s="1"/>
  <c r="AG428" i="3"/>
  <c r="AG431" i="3"/>
  <c r="B58" i="4"/>
  <c r="C77" i="11"/>
  <c r="C78" i="11"/>
  <c r="B77" i="11"/>
  <c r="B78" i="11"/>
  <c r="D78" i="11" s="1"/>
  <c r="I95" i="13"/>
  <c r="J95" i="13"/>
  <c r="J78" i="13"/>
  <c r="I78" i="13"/>
  <c r="G78" i="13"/>
  <c r="F78" i="13"/>
  <c r="D78" i="13"/>
  <c r="C78" i="13"/>
  <c r="H77" i="13"/>
  <c r="B77" i="13"/>
  <c r="R77" i="4"/>
  <c r="R76" i="4"/>
  <c r="S67" i="4"/>
  <c r="E67" i="13"/>
  <c r="D78" i="4"/>
  <c r="E78" i="4"/>
  <c r="F78" i="4"/>
  <c r="G78" i="4"/>
  <c r="H78" i="4"/>
  <c r="I78" i="4"/>
  <c r="J78" i="4"/>
  <c r="K78" i="4"/>
  <c r="L78" i="4"/>
  <c r="M78" i="4"/>
  <c r="N78" i="4"/>
  <c r="O78" i="4"/>
  <c r="P78" i="4"/>
  <c r="Q78" i="4"/>
  <c r="T78" i="4"/>
  <c r="H78" i="13" s="1"/>
  <c r="C78" i="4"/>
  <c r="B77" i="4"/>
  <c r="S77" i="4" s="1"/>
  <c r="E77"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E87" i="13"/>
  <c r="E86" i="13"/>
  <c r="E81" i="13"/>
  <c r="E66" i="13"/>
  <c r="E65" i="13"/>
  <c r="E52" i="13"/>
  <c r="E51" i="13"/>
  <c r="E50" i="13"/>
  <c r="E49" i="13"/>
  <c r="E48" i="13"/>
  <c r="E47" i="13"/>
  <c r="E46" i="13"/>
  <c r="E45" i="13"/>
  <c r="E44" i="13"/>
  <c r="E43" i="13"/>
  <c r="E41" i="13"/>
  <c r="E39" i="13"/>
  <c r="E3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J63" i="13" s="1"/>
  <c r="J96" i="13" s="1"/>
  <c r="J105" i="13" s="1"/>
  <c r="J107" i="13" s="1"/>
  <c r="I40" i="13"/>
  <c r="G40" i="13"/>
  <c r="F40" i="13"/>
  <c r="F25" i="13"/>
  <c r="F63" i="13" s="1"/>
  <c r="F96" i="13" s="1"/>
  <c r="F105" i="13" s="1"/>
  <c r="F107" i="13" s="1"/>
  <c r="F36" i="13"/>
  <c r="D40" i="13"/>
  <c r="C40" i="13"/>
  <c r="J36" i="13"/>
  <c r="I36" i="13"/>
  <c r="G36" i="13"/>
  <c r="D36" i="13"/>
  <c r="C36" i="13"/>
  <c r="J25" i="13"/>
  <c r="I25" i="13"/>
  <c r="I11" i="13"/>
  <c r="I63" i="13" s="1"/>
  <c r="I96" i="13" s="1"/>
  <c r="I105" i="13" s="1"/>
  <c r="I107" i="13" s="1"/>
  <c r="G25" i="13"/>
  <c r="D25" i="13"/>
  <c r="C25" i="13"/>
  <c r="J11" i="13"/>
  <c r="D11" i="13"/>
  <c r="C11" i="13"/>
  <c r="C63" i="13" s="1"/>
  <c r="C96" i="13" s="1"/>
  <c r="C105" i="13" s="1"/>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4" i="4" s="1"/>
  <c r="R71" i="4"/>
  <c r="R66" i="4"/>
  <c r="R65" i="4"/>
  <c r="R67" i="4"/>
  <c r="R61" i="4"/>
  <c r="R60" i="4"/>
  <c r="R59" i="4"/>
  <c r="R58" i="4"/>
  <c r="R57" i="4"/>
  <c r="R56" i="4"/>
  <c r="R55" i="4"/>
  <c r="R52" i="4"/>
  <c r="R51" i="4"/>
  <c r="R50" i="4"/>
  <c r="R49" i="4"/>
  <c r="R48" i="4"/>
  <c r="R47" i="4"/>
  <c r="R46" i="4"/>
  <c r="R45" i="4"/>
  <c r="R44" i="4"/>
  <c r="R43" i="4"/>
  <c r="R41" i="4"/>
  <c r="R39" i="4"/>
  <c r="R38" i="4"/>
  <c r="R40" i="4" s="1"/>
  <c r="R35" i="4"/>
  <c r="R34" i="4"/>
  <c r="R33" i="4"/>
  <c r="R32" i="4"/>
  <c r="R31" i="4"/>
  <c r="R30" i="4"/>
  <c r="R29" i="4"/>
  <c r="R28" i="4"/>
  <c r="R26" i="4"/>
  <c r="R24" i="4"/>
  <c r="R23" i="4"/>
  <c r="R22" i="4"/>
  <c r="R21" i="4"/>
  <c r="R20" i="4"/>
  <c r="R19" i="4"/>
  <c r="R18" i="4"/>
  <c r="R17" i="4"/>
  <c r="R15" i="4"/>
  <c r="R14" i="4"/>
  <c r="R13" i="4"/>
  <c r="R9" i="4"/>
  <c r="R11" i="4"/>
  <c r="R7" i="4"/>
  <c r="R6" i="4"/>
  <c r="R5" i="4"/>
  <c r="R4" i="4"/>
  <c r="AD991" i="3"/>
  <c r="B5" i="11"/>
  <c r="B9" i="11" s="1"/>
  <c r="C5" i="11"/>
  <c r="D5" i="11" s="1"/>
  <c r="B6" i="11"/>
  <c r="C6" i="11"/>
  <c r="B7" i="11"/>
  <c r="C7" i="11"/>
  <c r="C8" i="11"/>
  <c r="B8" i="11"/>
  <c r="B10" i="11"/>
  <c r="B11" i="11"/>
  <c r="B12" i="11" s="1"/>
  <c r="C10" i="11"/>
  <c r="D10" i="11" s="1"/>
  <c r="C11" i="11"/>
  <c r="B14" i="11"/>
  <c r="C14" i="11"/>
  <c r="B15" i="11"/>
  <c r="D15" i="11" s="1"/>
  <c r="C15" i="11"/>
  <c r="B16" i="11"/>
  <c r="C16" i="11"/>
  <c r="D16" i="11"/>
  <c r="B18" i="11"/>
  <c r="C18" i="11"/>
  <c r="B19" i="11"/>
  <c r="C19" i="11"/>
  <c r="D19" i="11" s="1"/>
  <c r="B20" i="11"/>
  <c r="C20" i="11"/>
  <c r="B21" i="11"/>
  <c r="C21" i="11"/>
  <c r="D21" i="11" s="1"/>
  <c r="B22" i="11"/>
  <c r="C22" i="11"/>
  <c r="D22" i="11" s="1"/>
  <c r="B23" i="11"/>
  <c r="C23" i="11"/>
  <c r="B24" i="11"/>
  <c r="C24" i="11"/>
  <c r="D24" i="11" s="1"/>
  <c r="B25" i="11"/>
  <c r="C25" i="11"/>
  <c r="D25" i="11" s="1"/>
  <c r="B27" i="11"/>
  <c r="C27" i="11"/>
  <c r="B29" i="11"/>
  <c r="B30" i="11"/>
  <c r="B31" i="11"/>
  <c r="B32" i="11"/>
  <c r="B33" i="11"/>
  <c r="D33" i="11" s="1"/>
  <c r="B34" i="11"/>
  <c r="B35" i="11"/>
  <c r="B36" i="11"/>
  <c r="B37" i="11"/>
  <c r="C29" i="11"/>
  <c r="C30" i="11"/>
  <c r="D30" i="11"/>
  <c r="C31" i="11"/>
  <c r="C37" i="11" s="1"/>
  <c r="D37" i="11" s="1"/>
  <c r="C32" i="11"/>
  <c r="C33" i="11"/>
  <c r="C34" i="11"/>
  <c r="D34" i="11" s="1"/>
  <c r="C35" i="11"/>
  <c r="D35" i="11" s="1"/>
  <c r="C36" i="11"/>
  <c r="D36" i="11" s="1"/>
  <c r="B39" i="11"/>
  <c r="C39" i="11"/>
  <c r="C41" i="11" s="1"/>
  <c r="D41" i="11" s="1"/>
  <c r="C40" i="11"/>
  <c r="B40" i="11"/>
  <c r="B41" i="11"/>
  <c r="D40" i="11"/>
  <c r="B42" i="11"/>
  <c r="C42" i="11"/>
  <c r="D42" i="11"/>
  <c r="B44" i="11"/>
  <c r="C44" i="11"/>
  <c r="B45" i="11"/>
  <c r="C45" i="11"/>
  <c r="B46" i="11"/>
  <c r="B47" i="11"/>
  <c r="B48" i="11"/>
  <c r="B49" i="11"/>
  <c r="B50" i="11"/>
  <c r="B51" i="11"/>
  <c r="B52" i="11"/>
  <c r="B53" i="11"/>
  <c r="C46" i="11"/>
  <c r="D46" i="11" s="1"/>
  <c r="C47" i="11"/>
  <c r="C48" i="11"/>
  <c r="C49" i="11"/>
  <c r="C50" i="11"/>
  <c r="D50" i="11" s="1"/>
  <c r="C51" i="11"/>
  <c r="D51" i="11" s="1"/>
  <c r="C52" i="11"/>
  <c r="C53" i="11"/>
  <c r="D47" i="11"/>
  <c r="D52" i="11"/>
  <c r="B56" i="11"/>
  <c r="C56" i="11"/>
  <c r="B57" i="11"/>
  <c r="C57" i="11"/>
  <c r="B58" i="11"/>
  <c r="C58" i="11"/>
  <c r="B59" i="11"/>
  <c r="C59" i="11"/>
  <c r="B60" i="11"/>
  <c r="C60" i="11"/>
  <c r="D60" i="11" s="1"/>
  <c r="B61" i="11"/>
  <c r="C61" i="11"/>
  <c r="B62" i="11"/>
  <c r="C62" i="11"/>
  <c r="D62" i="11" s="1"/>
  <c r="B66" i="11"/>
  <c r="B68" i="11" s="1"/>
  <c r="B67" i="11"/>
  <c r="C66" i="11"/>
  <c r="C68" i="11" s="1"/>
  <c r="C67" i="11"/>
  <c r="B70" i="11"/>
  <c r="C70" i="11"/>
  <c r="B71" i="11"/>
  <c r="C71" i="11"/>
  <c r="B72" i="11"/>
  <c r="C72" i="11"/>
  <c r="B73" i="11"/>
  <c r="C73" i="11"/>
  <c r="B74" i="11"/>
  <c r="C74" i="11"/>
  <c r="D74" i="11" s="1"/>
  <c r="B81" i="11"/>
  <c r="D81" i="11" s="1"/>
  <c r="C81" i="11"/>
  <c r="B82" i="11"/>
  <c r="C82" i="11"/>
  <c r="C83" i="11"/>
  <c r="C84" i="11"/>
  <c r="C85" i="11"/>
  <c r="C86" i="11"/>
  <c r="D86" i="11" s="1"/>
  <c r="C87" i="11"/>
  <c r="C88" i="11"/>
  <c r="C89" i="11"/>
  <c r="C90" i="11"/>
  <c r="C91" i="11"/>
  <c r="C92" i="11"/>
  <c r="C93" i="11"/>
  <c r="C94" i="11"/>
  <c r="C95" i="11"/>
  <c r="B83" i="11"/>
  <c r="D83" i="11" s="1"/>
  <c r="B84" i="11"/>
  <c r="D84" i="11"/>
  <c r="B85" i="11"/>
  <c r="D85" i="11" s="1"/>
  <c r="B86" i="11"/>
  <c r="B87" i="11"/>
  <c r="D87" i="11" s="1"/>
  <c r="B88" i="11"/>
  <c r="B89" i="11"/>
  <c r="D89" i="11" s="1"/>
  <c r="B90" i="11"/>
  <c r="B91" i="11"/>
  <c r="D91" i="11" s="1"/>
  <c r="B92" i="11"/>
  <c r="B93" i="11"/>
  <c r="D93" i="11" s="1"/>
  <c r="B94" i="11"/>
  <c r="B95" i="11"/>
  <c r="D95" i="11" s="1"/>
  <c r="B99" i="11"/>
  <c r="C99" i="11"/>
  <c r="D99" i="11" s="1"/>
  <c r="B100" i="11"/>
  <c r="B101" i="11"/>
  <c r="D101" i="11" s="1"/>
  <c r="B102" i="11"/>
  <c r="B103" i="11"/>
  <c r="B104" i="11"/>
  <c r="C100" i="11"/>
  <c r="D100" i="11" s="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C53" i="4"/>
  <c r="B53" i="13" s="1"/>
  <c r="C62" i="4"/>
  <c r="B62" i="13" s="1"/>
  <c r="C74" i="4"/>
  <c r="B74" i="13" s="1"/>
  <c r="C95" i="4"/>
  <c r="B95" i="13" s="1"/>
  <c r="C104" i="4"/>
  <c r="B104" i="13" s="1"/>
  <c r="D8" i="4"/>
  <c r="D12" i="4" s="1"/>
  <c r="D11" i="4"/>
  <c r="D25" i="4"/>
  <c r="D36" i="4"/>
  <c r="D63" i="4" s="1"/>
  <c r="D96" i="4" s="1"/>
  <c r="D105" i="4" s="1"/>
  <c r="D40" i="4"/>
  <c r="D53" i="4"/>
  <c r="D62" i="4"/>
  <c r="D67" i="4"/>
  <c r="D74" i="4"/>
  <c r="B74" i="4" s="1"/>
  <c r="D95" i="4"/>
  <c r="D104" i="4"/>
  <c r="AG630" i="3"/>
  <c r="AG632" i="3" s="1"/>
  <c r="S25" i="4"/>
  <c r="E25" i="13" s="1"/>
  <c r="S40" i="4"/>
  <c r="E40" i="13" s="1"/>
  <c r="S53" i="4"/>
  <c r="E53" i="13" s="1"/>
  <c r="F2" i="4"/>
  <c r="G2" i="4"/>
  <c r="H2" i="4"/>
  <c r="I2" i="4"/>
  <c r="J2" i="4"/>
  <c r="K2" i="4"/>
  <c r="L2" i="4"/>
  <c r="M2" i="4"/>
  <c r="N2" i="4"/>
  <c r="O2" i="4"/>
  <c r="P2" i="4"/>
  <c r="Q2" i="4"/>
  <c r="B4" i="4"/>
  <c r="B5" i="4"/>
  <c r="B6" i="4"/>
  <c r="B7" i="4"/>
  <c r="E8" i="4"/>
  <c r="F8" i="4"/>
  <c r="G8" i="4"/>
  <c r="G12" i="4" s="1"/>
  <c r="G11" i="4"/>
  <c r="H8" i="4"/>
  <c r="H11" i="4"/>
  <c r="H63" i="4" s="1"/>
  <c r="H96" i="4" s="1"/>
  <c r="H105" i="4" s="1"/>
  <c r="I8" i="4"/>
  <c r="I12" i="4" s="1"/>
  <c r="I11" i="4"/>
  <c r="J8" i="4"/>
  <c r="J63" i="4" s="1"/>
  <c r="J96" i="4" s="1"/>
  <c r="J105" i="4" s="1"/>
  <c r="J11" i="4"/>
  <c r="J25" i="4"/>
  <c r="J36" i="4"/>
  <c r="J40" i="4"/>
  <c r="J53" i="4"/>
  <c r="J62" i="4"/>
  <c r="J67" i="4"/>
  <c r="J74" i="4"/>
  <c r="J95" i="4"/>
  <c r="J104" i="4"/>
  <c r="K8" i="4"/>
  <c r="K12" i="4" s="1"/>
  <c r="K11" i="4"/>
  <c r="L8" i="4"/>
  <c r="L11" i="4"/>
  <c r="L12" i="4"/>
  <c r="M8" i="4"/>
  <c r="M63" i="4" s="1"/>
  <c r="M96" i="4" s="1"/>
  <c r="M105" i="4" s="1"/>
  <c r="M11" i="4"/>
  <c r="N8" i="4"/>
  <c r="O8" i="4"/>
  <c r="O63" i="4" s="1"/>
  <c r="O96" i="4" s="1"/>
  <c r="O105" i="4" s="1"/>
  <c r="Q8" i="4"/>
  <c r="Q12" i="4" s="1"/>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L63" i="4" s="1"/>
  <c r="L96" i="4" s="1"/>
  <c r="L105" i="4" s="1"/>
  <c r="M25" i="4"/>
  <c r="M36" i="4"/>
  <c r="M40" i="4"/>
  <c r="M53" i="4"/>
  <c r="M62" i="4"/>
  <c r="M67" i="4"/>
  <c r="M74" i="4"/>
  <c r="M95" i="4"/>
  <c r="M104" i="4"/>
  <c r="N25" i="4"/>
  <c r="N63" i="4" s="1"/>
  <c r="N96" i="4" s="1"/>
  <c r="N105" i="4" s="1"/>
  <c r="N36" i="4"/>
  <c r="N40" i="4"/>
  <c r="N53" i="4"/>
  <c r="N62" i="4"/>
  <c r="N67" i="4"/>
  <c r="N74" i="4"/>
  <c r="N95" i="4"/>
  <c r="N104" i="4"/>
  <c r="O25" i="4"/>
  <c r="P25" i="4"/>
  <c r="Q25" i="4"/>
  <c r="B26" i="4"/>
  <c r="B28" i="4"/>
  <c r="S28" i="4" s="1"/>
  <c r="E28" i="13" s="1"/>
  <c r="B29" i="4"/>
  <c r="S29" i="4" s="1"/>
  <c r="E29" i="13" s="1"/>
  <c r="B30" i="4"/>
  <c r="S30" i="4" s="1"/>
  <c r="E30" i="13" s="1"/>
  <c r="B31" i="4"/>
  <c r="S31" i="4" s="1"/>
  <c r="E31" i="13" s="1"/>
  <c r="B32" i="4"/>
  <c r="S32" i="4" s="1"/>
  <c r="E32" i="13" s="1"/>
  <c r="B33" i="4"/>
  <c r="S33" i="4" s="1"/>
  <c r="E33" i="13" s="1"/>
  <c r="B34" i="4"/>
  <c r="S34" i="4" s="1"/>
  <c r="E34" i="13" s="1"/>
  <c r="B35" i="4"/>
  <c r="S35" i="4" s="1"/>
  <c r="E35" i="13" s="1"/>
  <c r="E36" i="4"/>
  <c r="G36" i="4"/>
  <c r="G63" i="4" s="1"/>
  <c r="G96" i="4" s="1"/>
  <c r="G105" i="4" s="1"/>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Q63" i="4" s="1"/>
  <c r="Q96" i="4" s="1"/>
  <c r="Q105" i="4" s="1"/>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S76" i="4" s="1"/>
  <c r="S78" i="4" s="1"/>
  <c r="E78" i="13" s="1"/>
  <c r="B78" i="4"/>
  <c r="B80" i="4"/>
  <c r="B81" i="4"/>
  <c r="S81" i="4" s="1"/>
  <c r="S95" i="4" s="1"/>
  <c r="E95" i="13" s="1"/>
  <c r="B82" i="4"/>
  <c r="S82" i="4" s="1"/>
  <c r="E82" i="13" s="1"/>
  <c r="B83" i="4"/>
  <c r="S83" i="4" s="1"/>
  <c r="E83" i="13" s="1"/>
  <c r="B84" i="4"/>
  <c r="S84" i="4" s="1"/>
  <c r="E84" i="13" s="1"/>
  <c r="B85" i="4"/>
  <c r="B86" i="4"/>
  <c r="S86" i="4" s="1"/>
  <c r="B87" i="4"/>
  <c r="B88" i="4"/>
  <c r="B89" i="4"/>
  <c r="S89" i="4" s="1"/>
  <c r="E89" i="13" s="1"/>
  <c r="B90" i="4"/>
  <c r="B91" i="4"/>
  <c r="B92" i="4"/>
  <c r="B93" i="4"/>
  <c r="B94" i="4"/>
  <c r="E95" i="4"/>
  <c r="F95" i="4"/>
  <c r="G95" i="4"/>
  <c r="H95" i="4"/>
  <c r="I95" i="4"/>
  <c r="K95" i="4"/>
  <c r="L95" i="4"/>
  <c r="Q95" i="4"/>
  <c r="B98" i="4"/>
  <c r="S98" i="4" s="1"/>
  <c r="E98" i="13" s="1"/>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Y713" i="3"/>
  <c r="AI713" i="3"/>
  <c r="Y714" i="3"/>
  <c r="AI714" i="3" s="1"/>
  <c r="Y715" i="3"/>
  <c r="AI715" i="3" s="1"/>
  <c r="Y716" i="3"/>
  <c r="AI716" i="3" s="1"/>
  <c r="Y717" i="3"/>
  <c r="AI717" i="3" s="1"/>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49" i="11"/>
  <c r="D23" i="11"/>
  <c r="D94" i="11"/>
  <c r="D92" i="11"/>
  <c r="D67" i="11"/>
  <c r="D31" i="11"/>
  <c r="D6" i="11"/>
  <c r="D32" i="11"/>
  <c r="D71" i="11"/>
  <c r="D18" i="11"/>
  <c r="D102" i="11"/>
  <c r="D8" i="11"/>
  <c r="D56" i="11"/>
  <c r="C75" i="11"/>
  <c r="D61" i="11"/>
  <c r="C63" i="11"/>
  <c r="D53" i="11"/>
  <c r="D44" i="11"/>
  <c r="B75" i="11"/>
  <c r="D70" i="11"/>
  <c r="D57" i="11"/>
  <c r="B63" i="11"/>
  <c r="C105" i="11"/>
  <c r="D7" i="11"/>
  <c r="D12" i="13"/>
  <c r="J12" i="4"/>
  <c r="B25" i="4"/>
  <c r="D77" i="11"/>
  <c r="D20" i="11"/>
  <c r="D14" i="11"/>
  <c r="B11" i="4"/>
  <c r="B11" i="13"/>
  <c r="B8" i="4" l="1"/>
  <c r="B12" i="4" s="1"/>
  <c r="C9" i="11"/>
  <c r="D9" i="11" s="1"/>
  <c r="B53" i="4"/>
  <c r="D39" i="11"/>
  <c r="F63" i="4"/>
  <c r="N12" i="4"/>
  <c r="H12" i="4"/>
  <c r="S36" i="4"/>
  <c r="E36" i="13" s="1"/>
  <c r="B36" i="4"/>
  <c r="D103" i="11"/>
  <c r="D90" i="11"/>
  <c r="D82" i="11"/>
  <c r="D72" i="11"/>
  <c r="K63" i="4"/>
  <c r="K96" i="4" s="1"/>
  <c r="K105" i="4" s="1"/>
  <c r="AI712" i="3"/>
  <c r="AI709" i="3"/>
  <c r="I63" i="4"/>
  <c r="I96" i="4" s="1"/>
  <c r="I105" i="4" s="1"/>
  <c r="O12" i="4"/>
  <c r="M12" i="4"/>
  <c r="B40" i="4"/>
  <c r="D59" i="11"/>
  <c r="D27" i="11"/>
  <c r="R8" i="4"/>
  <c r="R12" i="4" s="1"/>
  <c r="D63" i="13"/>
  <c r="D96" i="13" s="1"/>
  <c r="D105" i="13" s="1"/>
  <c r="G63" i="13"/>
  <c r="G96" i="13" s="1"/>
  <c r="G105" i="13" s="1"/>
  <c r="G107" i="13" s="1"/>
  <c r="E76" i="13"/>
  <c r="P63" i="4"/>
  <c r="P96" i="4" s="1"/>
  <c r="P105" i="4" s="1"/>
  <c r="B104" i="4"/>
  <c r="D73" i="11"/>
  <c r="D29" i="11"/>
  <c r="C12" i="13"/>
  <c r="R53" i="4"/>
  <c r="R62" i="4"/>
  <c r="R36" i="4"/>
  <c r="S104" i="4"/>
  <c r="E104" i="13" s="1"/>
  <c r="C54" i="11"/>
  <c r="D63" i="11"/>
  <c r="D48" i="11"/>
  <c r="B54" i="11"/>
  <c r="R78" i="4"/>
  <c r="B79" i="11"/>
  <c r="C79" i="11"/>
  <c r="D79" i="11" s="1"/>
  <c r="D88" i="11"/>
  <c r="C96" i="11"/>
  <c r="D75" i="11"/>
  <c r="B36" i="13"/>
  <c r="AB48" i="15"/>
  <c r="D68" i="11"/>
  <c r="F12" i="4"/>
  <c r="D66" i="11"/>
  <c r="D45" i="11"/>
  <c r="C12" i="11"/>
  <c r="R104" i="4"/>
  <c r="F96" i="4"/>
  <c r="F105" i="4" s="1"/>
  <c r="B62" i="4"/>
  <c r="R25" i="4"/>
  <c r="B26" i="11"/>
  <c r="R95" i="4"/>
  <c r="S63" i="4"/>
  <c r="E63" i="13" s="1"/>
  <c r="M38" i="7"/>
  <c r="B105" i="11"/>
  <c r="D105" i="11" s="1"/>
  <c r="AG432" i="3"/>
  <c r="AI27" i="15" s="1"/>
  <c r="U35" i="7"/>
  <c r="U38" i="7" s="1"/>
  <c r="S35" i="7"/>
  <c r="S38" i="7" s="1"/>
  <c r="E38" i="7"/>
  <c r="I35" i="7"/>
  <c r="I38" i="7" s="1"/>
  <c r="K35" i="7"/>
  <c r="K38" i="7" s="1"/>
  <c r="W35" i="7"/>
  <c r="W38" i="7" s="1"/>
  <c r="Y35" i="7"/>
  <c r="Y38" i="7" s="1"/>
  <c r="AD7" i="15"/>
  <c r="C63" i="4"/>
  <c r="C96" i="4" s="1"/>
  <c r="E63" i="4"/>
  <c r="E96" i="4" s="1"/>
  <c r="E105" i="4" s="1"/>
  <c r="C26" i="11"/>
  <c r="D26" i="11" s="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B64" i="11"/>
  <c r="D12" i="11"/>
  <c r="C12" i="4"/>
  <c r="B12" i="13" s="1"/>
  <c r="B63" i="4" l="1"/>
  <c r="C13" i="11"/>
  <c r="D13" i="11"/>
  <c r="R63" i="4"/>
  <c r="R96" i="4" s="1"/>
  <c r="R105" i="4" s="1"/>
  <c r="D54" i="11"/>
  <c r="S96" i="4"/>
  <c r="E96" i="13" s="1"/>
  <c r="T27" i="15"/>
  <c r="Y27" i="15"/>
  <c r="AD27" i="15"/>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S105" i="4"/>
  <c r="S107" i="4" s="1"/>
  <c r="T105" i="4"/>
  <c r="H96" i="13"/>
  <c r="B96" i="13"/>
  <c r="C105" i="4"/>
  <c r="B96" i="4"/>
  <c r="AU675" i="3" l="1"/>
  <c r="C97" i="11"/>
  <c r="D97" i="11" s="1"/>
  <c r="Z798" i="3"/>
  <c r="V951" i="3"/>
  <c r="AD951" i="3" s="1"/>
  <c r="AD953" i="3" s="1"/>
  <c r="E10" i="7"/>
  <c r="E32" i="7" s="1"/>
  <c r="E40"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D996" i="3" l="1"/>
  <c r="AD965" i="3"/>
  <c r="AQ879" i="3" s="1"/>
  <c r="AD988" i="3"/>
  <c r="AD955" i="3"/>
  <c r="AQ877" i="3" s="1"/>
  <c r="AD1000" i="3"/>
  <c r="AD11" i="15"/>
  <c r="AD23" i="15" s="1"/>
  <c r="AD26" i="15" s="1"/>
  <c r="AD28" i="15" s="1"/>
  <c r="AI11" i="15"/>
  <c r="AI23" i="15" s="1"/>
  <c r="AI26" i="15" s="1"/>
  <c r="AI28" i="15" s="1"/>
  <c r="Y64" i="15"/>
  <c r="C106" i="11"/>
  <c r="D106" i="11" s="1"/>
  <c r="B1014" i="3"/>
  <c r="V952" i="3"/>
  <c r="G10" i="7"/>
  <c r="G32" i="7" s="1"/>
  <c r="G44" i="7" s="1"/>
  <c r="E44" i="7"/>
  <c r="I4" i="7"/>
  <c r="I5" i="7" s="1"/>
  <c r="I7" i="7"/>
  <c r="K6" i="7"/>
  <c r="M9" i="7"/>
  <c r="O8" i="7"/>
  <c r="O21" i="7"/>
  <c r="O30" i="7" s="1"/>
  <c r="Q14" i="7"/>
  <c r="E54" i="7"/>
  <c r="E56" i="7" s="1"/>
  <c r="E59" i="7" s="1"/>
  <c r="E43" i="7"/>
  <c r="E42" i="7"/>
  <c r="AC443" i="3"/>
  <c r="T11" i="15"/>
  <c r="T23" i="15" s="1"/>
  <c r="AC441" i="3"/>
  <c r="AB47" i="15"/>
  <c r="AB49" i="15" s="1"/>
  <c r="AM826" i="3" l="1"/>
  <c r="AQ885" i="3"/>
  <c r="AQ888" i="3" s="1"/>
  <c r="B1012" i="3" s="1"/>
  <c r="AM829" i="3"/>
  <c r="AM834" i="3" s="1"/>
  <c r="AQ886" i="3"/>
  <c r="AD1004" i="3"/>
  <c r="T24" i="15"/>
  <c r="AD38" i="15" s="1"/>
  <c r="AD40" i="15" s="1"/>
  <c r="G40" i="7"/>
  <c r="G54" i="7" s="1"/>
  <c r="G56" i="7" s="1"/>
  <c r="G59"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56" i="7" s="1"/>
  <c r="I59" i="7" s="1"/>
  <c r="I43" i="7"/>
  <c r="Q4" i="7"/>
  <c r="S4" i="7" s="1"/>
  <c r="K44" i="7"/>
  <c r="M40" i="7"/>
  <c r="M44" i="7"/>
  <c r="S9" i="7"/>
  <c r="U8" i="7"/>
  <c r="U21" i="7"/>
  <c r="U30" i="7" s="1"/>
  <c r="W14" i="7"/>
  <c r="K43" i="7"/>
  <c r="K42" i="7"/>
  <c r="K54" i="7"/>
  <c r="K56" i="7" s="1"/>
  <c r="K59" i="7" s="1"/>
  <c r="O7" i="7"/>
  <c r="O10" i="7" s="1"/>
  <c r="O32" i="7" s="1"/>
  <c r="Q6" i="7"/>
  <c r="M27" i="3" l="1"/>
  <c r="P204" i="3" s="1"/>
  <c r="P203" i="3" s="1"/>
  <c r="AB86" i="15"/>
  <c r="AB78" i="15"/>
  <c r="AB80" i="15" s="1"/>
  <c r="J81" i="15" s="1"/>
  <c r="Q5" i="7"/>
  <c r="O40" i="7"/>
  <c r="O44" i="7"/>
  <c r="W21" i="7"/>
  <c r="W30" i="7" s="1"/>
  <c r="Y14" i="7"/>
  <c r="W8" i="7"/>
  <c r="U9" i="7"/>
  <c r="M43" i="7"/>
  <c r="M42" i="7"/>
  <c r="M54" i="7"/>
  <c r="M56" i="7" s="1"/>
  <c r="M59" i="7" s="1"/>
  <c r="U4" i="7"/>
  <c r="S5" i="7"/>
  <c r="Q7" i="7"/>
  <c r="S6" i="7"/>
  <c r="Q10" i="7" l="1"/>
  <c r="Q32" i="7" s="1"/>
  <c r="Q44" i="7" s="1"/>
  <c r="W4" i="7"/>
  <c r="U5" i="7"/>
  <c r="Y8" i="7"/>
  <c r="W9" i="7"/>
  <c r="Y21" i="7"/>
  <c r="Y30" i="7" s="1"/>
  <c r="AA14" i="7"/>
  <c r="S7" i="7"/>
  <c r="S10" i="7" s="1"/>
  <c r="S32" i="7" s="1"/>
  <c r="U6" i="7"/>
  <c r="O54" i="7"/>
  <c r="O56" i="7" s="1"/>
  <c r="O59" i="7" s="1"/>
  <c r="O42" i="7"/>
  <c r="O43" i="7"/>
  <c r="Q40" i="7" l="1"/>
  <c r="Q42" i="7" s="1"/>
  <c r="S40" i="7"/>
  <c r="S44" i="7"/>
  <c r="W6" i="7"/>
  <c r="U7" i="7"/>
  <c r="U10" i="7" s="1"/>
  <c r="U32" i="7" s="1"/>
  <c r="Y4" i="7"/>
  <c r="W5" i="7"/>
  <c r="AA21" i="7"/>
  <c r="AA30" i="7" s="1"/>
  <c r="AC14" i="7"/>
  <c r="Y9" i="7"/>
  <c r="AA8" i="7"/>
  <c r="Q54" i="7" l="1"/>
  <c r="Q56" i="7" s="1"/>
  <c r="Q59" i="7" s="1"/>
  <c r="Q43" i="7"/>
  <c r="U40" i="7"/>
  <c r="U44" i="7"/>
  <c r="AE14" i="7"/>
  <c r="AC21" i="7"/>
  <c r="AC30" i="7" s="1"/>
  <c r="W7" i="7"/>
  <c r="W10" i="7" s="1"/>
  <c r="W32" i="7" s="1"/>
  <c r="Y6" i="7"/>
  <c r="AA4" i="7"/>
  <c r="Y5" i="7"/>
  <c r="AA9" i="7"/>
  <c r="AC8" i="7"/>
  <c r="S54" i="7"/>
  <c r="S56" i="7" s="1"/>
  <c r="S59" i="7" s="1"/>
  <c r="S43" i="7"/>
  <c r="S42" i="7"/>
  <c r="AA6" i="7" l="1"/>
  <c r="Y7" i="7"/>
  <c r="Y10" i="7" s="1"/>
  <c r="Y32" i="7" s="1"/>
  <c r="AE8" i="7"/>
  <c r="AC9" i="7"/>
  <c r="AC4" i="7"/>
  <c r="AA5" i="7"/>
  <c r="W44" i="7"/>
  <c r="W40" i="7"/>
  <c r="AG14" i="7"/>
  <c r="AG21" i="7" s="1"/>
  <c r="AG30" i="7" s="1"/>
  <c r="AE21" i="7"/>
  <c r="AE30" i="7" s="1"/>
  <c r="U43" i="7"/>
  <c r="U42" i="7"/>
  <c r="U54" i="7"/>
  <c r="U56" i="7" s="1"/>
  <c r="U59" i="7" s="1"/>
  <c r="W42" i="7" l="1"/>
  <c r="W54" i="7"/>
  <c r="W56" i="7" s="1"/>
  <c r="W59" i="7" s="1"/>
  <c r="W43" i="7"/>
  <c r="Y40" i="7"/>
  <c r="Y44" i="7"/>
  <c r="AE4" i="7"/>
  <c r="AC5" i="7"/>
  <c r="AE9" i="7"/>
  <c r="AG8" i="7"/>
  <c r="AG9" i="7" s="1"/>
  <c r="AA7" i="7"/>
  <c r="AA10" i="7" s="1"/>
  <c r="AA32" i="7" s="1"/>
  <c r="AC6" i="7"/>
  <c r="AA44" i="7" l="1"/>
  <c r="AA40" i="7"/>
  <c r="AE5" i="7"/>
  <c r="AG4" i="7"/>
  <c r="Y43" i="7"/>
  <c r="Y42" i="7"/>
  <c r="Y54" i="7"/>
  <c r="Y56" i="7" s="1"/>
  <c r="Y59" i="7" s="1"/>
  <c r="AC7" i="7"/>
  <c r="AC10" i="7" s="1"/>
  <c r="AC32" i="7" s="1"/>
  <c r="AE6" i="7"/>
  <c r="AE7" i="7" l="1"/>
  <c r="AE10" i="7" s="1"/>
  <c r="AE32" i="7" s="1"/>
  <c r="AG6" i="7"/>
  <c r="AG7" i="7" s="1"/>
  <c r="AC40" i="7"/>
  <c r="AC44" i="7"/>
  <c r="AG5" i="7"/>
  <c r="AA42" i="7"/>
  <c r="AA43" i="7"/>
  <c r="AA54" i="7"/>
  <c r="AA56" i="7" s="1"/>
  <c r="AA59" i="7" s="1"/>
  <c r="AG10" i="7" l="1"/>
  <c r="AG32" i="7" s="1"/>
  <c r="AE44" i="7"/>
  <c r="AE40" i="7"/>
  <c r="AC42" i="7"/>
  <c r="AC54" i="7"/>
  <c r="AC56" i="7" s="1"/>
  <c r="AC59" i="7" s="1"/>
  <c r="AC43" i="7"/>
  <c r="AG44" i="7" l="1"/>
  <c r="AG40" i="7"/>
  <c r="AG42" i="7" s="1"/>
  <c r="AE54" i="7"/>
  <c r="AE56" i="7" s="1"/>
  <c r="AE59" i="7" s="1"/>
  <c r="AE42" i="7"/>
  <c r="AE43" i="7"/>
  <c r="AG54" i="7" l="1"/>
  <c r="AG56" i="7" s="1"/>
  <c r="AG59" i="7" s="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<sst xmlns="http://schemas.openxmlformats.org/spreadsheetml/2006/main" count="3684" uniqueCount="1805">
  <si>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</si>
  <si>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</si>
  <si>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</si>
  <si>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</si>
  <si>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</si>
  <si>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</si>
  <si>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</si>
  <si>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</si>
  <si>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</si>
  <si>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</si>
  <si>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</si>
  <si>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</si>
  <si>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</si>
  <si>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</si>
  <si>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</si>
  <si>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</si>
  <si>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</si>
  <si>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</si>
  <si>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</si>
  <si>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</si>
  <si>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</si>
  <si>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</si>
  <si>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</si>
  <si>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</si>
  <si>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</si>
  <si>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</si>
  <si>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</si>
  <si>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</si>
  <si>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</si>
  <si>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</si>
  <si>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</si>
  <si>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</si>
  <si>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</si>
  <si>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</si>
  <si>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</si>
  <si>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</si>
  <si>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</si>
  <si>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</si>
  <si>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</si>
  <si>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</si>
  <si>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</si>
  <si>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</si>
  <si>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</si>
  <si>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</si>
  <si>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</si>
  <si>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</si>
  <si>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</si>
  <si>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</si>
  <si>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</si>
  <si>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</si>
  <si>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</si>
  <si>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</si>
  <si>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</si>
  <si>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</si>
  <si>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</si>
  <si>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</si>
  <si>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</si>
  <si>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</si>
  <si>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</si>
  <si>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</si>
  <si>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</si>
  <si>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</si>
  <si>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</si>
  <si>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</si>
  <si>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</si>
  <si>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</si>
  <si>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</si>
  <si>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</si>
  <si>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</si>
  <si>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</si>
  <si>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</si>
  <si>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</si>
  <si>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</si>
  <si>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</si>
  <si>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</si>
  <si>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</si>
  <si>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</si>
  <si>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</si>
  <si>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</si>
  <si>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</si>
  <si>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</si>
  <si>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</si>
  <si>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</si>
  <si>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</si>
  <si>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</si>
  <si>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</si>
  <si>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</si>
  <si>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</si>
  <si>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</si>
  <si>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</si>
  <si>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</si>
  <si>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</si>
  <si>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</si>
  <si>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</si>
  <si>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</si>
  <si>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</si>
  <si>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</si>
  <si>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</si>
  <si>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</si>
  <si>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</si>
  <si>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</si>
  <si>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</si>
  <si>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</si>
  <si>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</si>
  <si>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</si>
  <si>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</si>
  <si>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</si>
  <si>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</si>
  <si>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</si>
  <si>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</si>
  <si>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</si>
  <si>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</si>
  <si>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</si>
  <si>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</si>
  <si>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</si>
  <si>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</si>
  <si>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</si>
  <si>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</si>
  <si>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</si>
  <si>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</si>
  <si>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</si>
  <si>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</si>
  <si>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</si>
  <si>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</si>
  <si>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</si>
  <si>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</si>
  <si>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</si>
  <si>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</si>
  <si>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</si>
  <si>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</si>
  <si>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</si>
  <si>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</si>
  <si>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</si>
  <si>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</si>
  <si>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</si>
  <si>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</si>
  <si>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</si>
  <si>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</si>
  <si>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</si>
  <si>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</si>
  <si>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</si>
  <si>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</si>
  <si>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</si>
  <si>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</si>
  <si>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</si>
  <si>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</si>
  <si>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</si>
  <si>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</si>
  <si>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</si>
  <si>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</si>
  <si>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</si>
  <si>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</si>
  <si>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</si>
  <si>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</si>
  <si>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</si>
  <si>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</si>
  <si>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</si>
  <si>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</si>
  <si>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</si>
  <si>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</si>
  <si>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</si>
  <si>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</si>
  <si>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</si>
  <si>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</si>
  <si>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</si>
  <si>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</si>
  <si>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</si>
  <si>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</si>
  <si>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</si>
  <si>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</si>
  <si>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</si>
  <si>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</si>
  <si>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</si>
  <si>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</si>
  <si>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</si>
  <si>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</si>
  <si>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</si>
  <si>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</si>
  <si>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</si>
  <si>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</si>
  <si>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</si>
  <si>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</si>
  <si>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</si>
  <si>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</si>
  <si>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</si>
  <si>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</si>
  <si>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</si>
  <si>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</si>
  <si>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</si>
  <si>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</si>
  <si>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</si>
  <si>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</si>
  <si>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</si>
  <si>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</si>
  <si>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</si>
  <si>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</si>
  <si>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</si>
  <si>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</si>
  <si>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</si>
  <si>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</si>
  <si>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</si>
  <si>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</si>
  <si>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</si>
  <si>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</si>
  <si>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</si>
  <si>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</si>
  <si>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</si>
  <si>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</si>
  <si>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</si>
  <si>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</si>
  <si>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</si>
  <si>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</si>
  <si>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</si>
  <si>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</si>
  <si>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</si>
  <si>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</si>
  <si>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</si>
  <si>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</si>
  <si>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</si>
  <si>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</si>
  <si>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</si>
  <si>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</si>
  <si>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</si>
  <si>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</si>
  <si>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</si>
  <si>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</si>
  <si>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</si>
  <si>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</si>
  <si>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</si>
  <si>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</si>
  <si>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</si>
  <si>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</si>
  <si>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</si>
  <si>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</si>
  <si>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</si>
  <si>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</si>
  <si>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</si>
  <si>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</si>
  <si>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</si>
  <si>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</si>
  <si>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</si>
  <si>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</si>
  <si>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</si>
  <si>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</si>
  <si>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</si>
  <si>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</si>
  <si>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</si>
  <si>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</si>
  <si>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</si>
  <si>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</si>
  <si>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</si>
  <si>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</si>
  <si>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</si>
  <si>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</si>
  <si>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</si>
  <si>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</si>
  <si>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</si>
  <si>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</si>
  <si>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</si>
  <si>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</si>
  <si>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</si>
  <si>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</si>
  <si>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</si>
  <si>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</si>
  <si>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</si>
  <si>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</si>
  <si>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</si>
  <si>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</si>
  <si>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</si>
  <si>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</si>
  <si>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</si>
  <si>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</si>
  <si>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</si>
  <si>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</si>
  <si>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</si>
  <si>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</si>
  <si>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</si>
  <si>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</si>
  <si>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</si>
  <si>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</si>
  <si>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</si>
  <si>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</si>
  <si>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</si>
  <si>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</si>
  <si>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</si>
  <si>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</si>
  <si>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</si>
  <si>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</si>
  <si>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</si>
  <si>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</si>
  <si>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</si>
  <si>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</si>
  <si>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</si>
  <si>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</si>
  <si>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</si>
  <si>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</si>
  <si>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</si>
  <si>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</si>
  <si>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</si>
  <si>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</si>
  <si>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</si>
  <si>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</si>
  <si>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</si>
  <si>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</si>
  <si>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</si>
  <si>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</si>
  <si>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</si>
  <si>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</si>
  <si>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</si>
  <si>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</si>
  <si>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</si>
  <si>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</si>
  <si>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</si>
  <si>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</si>
  <si>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</si>
  <si>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</si>
  <si>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</si>
  <si>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</si>
  <si>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</si>
  <si>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</si>
  <si>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</si>
  <si>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</si>
  <si>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</si>
  <si>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</si>
  <si>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</si>
  <si>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</si>
  <si>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</si>
  <si>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</si>
  <si>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</si>
  <si>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</si>
  <si>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</si>
  <si>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</si>
  <si>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</si>
  <si>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</si>
  <si>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</si>
  <si>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</si>
  <si>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</si>
  <si>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</si>
  <si>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</si>
  <si>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</si>
  <si>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</si>
  <si>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</si>
  <si>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</si>
  <si>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</si>
  <si>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</si>
  <si>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</si>
  <si>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</si>
  <si>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</si>
  <si>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</si>
  <si>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</si>
  <si>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</si>
  <si>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</si>
  <si>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</si>
  <si>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</si>
  <si>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</si>
  <si>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</si>
  <si>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</si>
  <si>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</si>
  <si>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</si>
  <si>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</si>
  <si>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</si>
  <si>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</si>
  <si>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</si>
  <si>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</si>
  <si>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</si>
  <si>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</si>
  <si>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</si>
  <si>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</si>
  <si>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</si>
  <si>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</si>
  <si>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</si>
  <si>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</si>
  <si>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</si>
  <si>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</si>
  <si>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</si>
  <si>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</si>
  <si>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</si>
  <si>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</si>
  <si>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</si>
  <si>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</si>
  <si>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</si>
  <si>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</si>
  <si>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</si>
  <si>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</si>
  <si>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</si>
  <si>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</si>
  <si>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</si>
  <si>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</si>
  <si>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</si>
  <si>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</si>
  <si>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</si>
  <si>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</si>
  <si>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</si>
  <si>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</si>
  <si>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</si>
  <si>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</si>
  <si>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</si>
  <si>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</si>
  <si>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</si>
  <si>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</si>
  <si>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</si>
  <si>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</si>
  <si>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</si>
  <si>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</si>
  <si>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</si>
  <si>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</si>
  <si>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</si>
  <si>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</si>
  <si>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</si>
  <si>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</si>
  <si>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</si>
  <si>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</si>
  <si>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</si>
  <si>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</si>
  <si>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</si>
  <si>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</si>
  <si>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</si>
  <si>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</si>
  <si>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</si>
  <si>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</si>
  <si>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</si>
  <si>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</si>
  <si>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</si>
  <si>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</si>
  <si>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</si>
  <si>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</si>
  <si>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</si>
  <si>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</si>
  <si>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</si>
  <si>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</si>
  <si>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</si>
  <si>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</si>
  <si>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</si>
  <si>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</si>
  <si>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</si>
  <si>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</si>
  <si>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</si>
  <si>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</si>
  <si>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</si>
  <si>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</si>
  <si>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</si>
  <si>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</si>
  <si>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</si>
  <si>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</si>
  <si>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</si>
  <si>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</si>
  <si>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</si>
  <si>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</si>
  <si>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</si>
  <si>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</si>
  <si>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</si>
  <si>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</si>
  <si>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</si>
  <si>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</si>
  <si>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</si>
  <si>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</si>
  <si>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</si>
  <si>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</si>
  <si>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</si>
  <si>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</si>
  <si>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</si>
  <si>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</si>
  <si>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</si>
  <si>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</si>
  <si>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</si>
  <si>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</si>
  <si>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</si>
  <si>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</si>
  <si>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</si>
  <si>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</si>
  <si>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</si>
  <si>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</si>
  <si>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</si>
  <si>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</si>
  <si>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</si>
  <si>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</si>
  <si>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</si>
  <si>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</si>
  <si>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</si>
  <si>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</si>
  <si>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</si>
  <si>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</si>
  <si>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</si>
  <si>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</si>
  <si>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</si>
  <si>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</si>
  <si>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</si>
  <si>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</si>
  <si>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</si>
  <si>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</si>
  <si>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</si>
  <si>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</si>
  <si>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</si>
  <si>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</si>
  <si>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</si>
  <si>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</si>
  <si>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</si>
  <si>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</si>
  <si>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</si>
  <si>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</si>
  <si>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</si>
  <si>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</si>
  <si>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</si>
  <si>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</si>
  <si>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</si>
  <si>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</si>
  <si>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</si>
  <si>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</si>
  <si>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</si>
  <si>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</si>
  <si>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</si>
  <si>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</si>
  <si>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</si>
  <si>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</si>
  <si>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</si>
  <si>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</si>
  <si>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</si>
  <si>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</si>
  <si>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</si>
  <si>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</si>
  <si>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</si>
  <si>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</si>
  <si>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</si>
  <si>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</si>
  <si>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</si>
  <si>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</si>
  <si>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</si>
  <si>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</si>
  <si>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</si>
  <si>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</si>
  <si>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</si>
  <si>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</si>
  <si>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</si>
  <si>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</si>
  <si>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</si>
  <si>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</si>
  <si>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</si>
  <si>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</si>
  <si>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</si>
  <si>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</si>
  <si>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</si>
  <si>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</si>
  <si>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</si>
  <si>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</si>
  <si>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</si>
  <si>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</si>
  <si>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</si>
  <si>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</si>
  <si>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</si>
  <si>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</si>
  <si>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</si>
  <si>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</si>
  <si>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</si>
  <si>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</si>
  <si>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</si>
  <si>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</si>
  <si>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</si>
  <si>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</si>
  <si>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</si>
  <si>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</si>
  <si>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</si>
  <si>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</si>
  <si>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</si>
  <si>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</si>
  <si>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</si>
  <si>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</si>
  <si>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</si>
  <si>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</si>
  <si>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</si>
  <si>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</si>
  <si>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</si>
  <si>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</si>
  <si>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</si>
  <si>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</si>
  <si>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</si>
  <si>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</si>
  <si>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</si>
  <si>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</si>
  <si>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</si>
  <si>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</si>
  <si>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</si>
  <si>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</si>
  <si>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</si>
  <si>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</si>
  <si>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</si>
  <si>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</si>
  <si>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</si>
  <si>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</si>
  <si>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</si>
  <si>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</si>
  <si>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</si>
  <si>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</si>
  <si>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</si>
  <si>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</si>
  <si>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</si>
  <si>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</si>
  <si>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</si>
  <si>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</si>
  <si>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</si>
  <si>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</si>
  <si>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</si>
  <si>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</si>
  <si>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</si>
  <si>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</si>
  <si>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</si>
  <si>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</si>
  <si>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</si>
  <si>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</si>
  <si>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</si>
  <si>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</si>
  <si>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</si>
  <si>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</si>
  <si>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</si>
  <si>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</si>
  <si>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</si>
  <si>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</si>
  <si>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</si>
  <si>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</si>
  <si>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</si>
  <si>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</si>
  <si>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</si>
  <si>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</si>
  <si>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</si>
  <si>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</si>
  <si>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</si>
  <si>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</si>
  <si>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</si>
  <si>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</si>
  <si>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</si>
  <si>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</si>
  <si>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</si>
  <si>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</si>
  <si>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</si>
  <si>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</si>
  <si>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</si>
  <si>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</si>
  <si>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</si>
  <si>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</si>
  <si>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</si>
  <si>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</si>
  <si>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</si>
  <si>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</si>
  <si>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</si>
  <si>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</si>
  <si>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</si>
  <si>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</si>
  <si>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</si>
  <si>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</si>
  <si>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</si>
  <si>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</si>
  <si>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</si>
  <si>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</si>
  <si>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</si>
  <si>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</si>
  <si>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</si>
  <si>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</si>
  <si>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</si>
  <si>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</si>
  <si>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</si>
  <si>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</si>
  <si>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</si>
  <si>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</si>
  <si>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</si>
  <si>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</si>
  <si>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</si>
  <si>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</si>
  <si>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</si>
  <si>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</si>
  <si>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</si>
  <si>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</si>
  <si>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</si>
  <si>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</si>
  <si>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</si>
  <si>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</si>
  <si>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</si>
  <si>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</si>
  <si>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</si>
  <si>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</si>
  <si>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</si>
  <si>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</si>
  <si>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</si>
  <si>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</si>
  <si>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</si>
  <si>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</si>
  <si>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</si>
  <si>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</si>
  <si>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</si>
  <si>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</si>
  <si>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</si>
  <si>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</si>
  <si>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</si>
  <si>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</si>
  <si>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</si>
  <si>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</si>
  <si>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</si>
  <si>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</si>
  <si>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</si>
  <si>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</si>
  <si>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</si>
  <si>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</si>
  <si>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</si>
  <si>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</si>
  <si>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</si>
  <si>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</si>
  <si>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</si>
  <si>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</si>
  <si>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</si>
  <si>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</si>
  <si>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</si>
  <si>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</si>
  <si>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</si>
  <si>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</si>
  <si>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</si>
  <si>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</si>
  <si>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</si>
  <si>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</si>
  <si>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</si>
  <si>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</si>
  <si>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</si>
  <si>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</si>
  <si>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</si>
  <si>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</si>
  <si>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</si>
  <si>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</si>
  <si>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</si>
  <si>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</si>
  <si>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</si>
  <si>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</si>
  <si>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</si>
  <si>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</si>
  <si>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</si>
  <si>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</si>
  <si>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</si>
  <si>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</si>
  <si>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</si>
  <si>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</si>
  <si>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</si>
  <si>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</si>
  <si>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</si>
  <si>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</si>
  <si>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</si>
  <si>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</si>
  <si>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</si>
  <si>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</si>
  <si>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</si>
  <si>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</si>
  <si>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</si>
  <si>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</si>
  <si>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</si>
  <si>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</si>
  <si>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</si>
  <si>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</si>
  <si>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</si>
  <si>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</si>
  <si>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</si>
  <si>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</si>
  <si>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</si>
  <si>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</si>
  <si>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</si>
  <si>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</si>
  <si>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</si>
  <si>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</si>
  <si>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</si>
  <si>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</si>
  <si>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</si>
  <si>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</si>
  <si>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</si>
  <si>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</si>
  <si>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</si>
  <si>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</si>
  <si>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</si>
  <si>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</si>
  <si>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</si>
  <si>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</si>
  <si>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</si>
  <si>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</si>
  <si>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</si>
  <si>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</si>
  <si>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</si>
  <si>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</si>
  <si>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</si>
  <si>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</si>
  <si>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</si>
  <si>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</si>
  <si>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</si>
  <si>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</si>
  <si>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</si>
  <si>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</si>
  <si>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</si>
  <si>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</si>
  <si>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</si>
  <si>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</si>
  <si>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</si>
  <si>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</si>
  <si>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</si>
  <si>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</si>
  <si>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</si>
  <si>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</si>
  <si>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</si>
  <si>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</si>
  <si>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</si>
  <si>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</si>
  <si>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</si>
  <si>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</si>
  <si>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</si>
  <si>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</si>
  <si>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</si>
  <si>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</si>
  <si>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</si>
  <si>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</si>
  <si>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</si>
  <si>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</si>
  <si>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</si>
  <si>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</si>
  <si>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</si>
  <si>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</si>
  <si>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</si>
  <si>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</si>
  <si>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</si>
  <si>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</si>
  <si>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</si>
  <si>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</si>
  <si>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</si>
  <si>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</si>
  <si>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</si>
  <si>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</si>
  <si>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</si>
  <si>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</si>
  <si>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</si>
  <si>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</si>
  <si>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</si>
  <si>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</si>
  <si>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</si>
  <si>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</si>
  <si>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</si>
  <si>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</si>
  <si>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</si>
  <si>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</si>
  <si>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</si>
  <si>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</si>
  <si>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</si>
  <si>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</si>
  <si>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</si>
  <si>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</si>
  <si>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</si>
  <si>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</si>
  <si>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</si>
  <si>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</si>
  <si>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</si>
  <si>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</si>
  <si>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</si>
  <si>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</si>
  <si>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</si>
  <si>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</si>
  <si>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</si>
  <si>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</si>
  <si>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</si>
  <si>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</si>
  <si>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</si>
  <si>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</si>
  <si>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</si>
  <si>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</si>
  <si>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</si>
  <si>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</si>
  <si>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</si>
  <si>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</si>
  <si>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</si>
  <si>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</si>
  <si>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</si>
  <si>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</si>
  <si>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</si>
  <si>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</si>
  <si>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</si>
  <si>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</si>
  <si>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</si>
  <si>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</si>
  <si>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</si>
  <si>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</si>
  <si>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</si>
  <si>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</si>
  <si>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</si>
  <si>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</si>
  <si>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</si>
  <si>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</si>
  <si>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</si>
  <si>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</si>
  <si>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</si>
  <si>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</si>
  <si>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</si>
  <si>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</si>
  <si>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</si>
  <si>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</si>
  <si>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</si>
  <si>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</si>
  <si>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</si>
  <si>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</si>
  <si>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</si>
  <si>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</si>
  <si>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</si>
  <si>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</si>
  <si>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</si>
  <si>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</si>
  <si>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</si>
  <si>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</si>
  <si>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</si>
  <si>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</si>
  <si>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</si>
  <si>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</si>
  <si>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</si>
  <si>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</si>
  <si>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</si>
  <si>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</si>
  <si>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</si>
  <si>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</si>
  <si>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</si>
  <si>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</si>
  <si>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</si>
  <si>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</si>
  <si>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</si>
  <si>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</si>
  <si>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</si>
  <si>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</si>
  <si>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</si>
  <si>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</si>
  <si>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</si>
  <si>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</si>
  <si>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</si>
  <si>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</si>
  <si>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</si>
  <si>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</si>
  <si>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</si>
  <si>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</si>
  <si>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</si>
  <si>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</si>
  <si>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</si>
  <si>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</si>
  <si>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</si>
  <si>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</si>
  <si>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</si>
  <si>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</si>
  <si>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</si>
  <si>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</si>
  <si>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</si>
  <si>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</si>
  <si>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</si>
  <si>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</si>
  <si>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</si>
  <si>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</si>
  <si>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</si>
  <si>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</si>
  <si>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</si>
  <si>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</si>
  <si>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</si>
  <si>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</si>
  <si>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</si>
  <si>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</si>
  <si>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</si>
  <si>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</si>
  <si>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</si>
  <si>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</si>
  <si>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</si>
  <si>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</si>
  <si>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</si>
  <si>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</si>
  <si>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</si>
  <si>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</si>
  <si>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</si>
  <si>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</si>
  <si>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</si>
  <si>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</si>
  <si>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</si>
  <si>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</si>
  <si>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</si>
  <si>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</si>
  <si>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</si>
  <si>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</si>
  <si>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</si>
  <si>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</si>
  <si>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</si>
  <si>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</si>
  <si>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</si>
  <si>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</si>
  <si>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</si>
  <si>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</si>
  <si>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</si>
  <si>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</si>
  <si>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</si>
  <si>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</si>
  <si>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</si>
  <si>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</si>
  <si>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</si>
  <si>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</si>
  <si>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</si>
  <si>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</si>
  <si>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</si>
  <si>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</si>
  <si>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</si>
  <si>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</si>
  <si>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</si>
  <si>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</si>
  <si>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</si>
  <si>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</si>
  <si>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</si>
  <si>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</si>
  <si>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</si>
  <si>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</si>
  <si>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</si>
  <si>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</si>
  <si>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</si>
  <si>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</si>
  <si>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</si>
  <si>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</si>
  <si>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</si>
  <si>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</si>
  <si>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</si>
  <si>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</si>
  <si>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</si>
  <si>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</si>
  <si>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</si>
  <si>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</si>
  <si>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</si>
  <si>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</si>
  <si>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</si>
  <si>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</si>
  <si>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</si>
  <si>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</si>
  <si>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</si>
  <si>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</si>
  <si>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</si>
  <si>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</si>
  <si>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</si>
  <si>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</si>
  <si>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</si>
  <si>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</si>
  <si>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</si>
  <si>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</si>
  <si>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</si>
  <si>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</si>
  <si>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</si>
  <si>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</si>
  <si>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</si>
  <si>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</si>
  <si>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</si>
  <si>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</si>
  <si>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</si>
  <si>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</si>
  <si>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</si>
  <si>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</si>
  <si>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</si>
  <si>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</si>
  <si>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</si>
  <si>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</si>
  <si>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</si>
  <si>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</si>
  <si>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</si>
  <si>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</si>
  <si>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</si>
  <si>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</si>
  <si>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</si>
  <si>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</si>
  <si>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</si>
  <si>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</si>
  <si>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</si>
  <si>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</si>
  <si>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</si>
  <si>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</si>
  <si>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</si>
  <si>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</si>
  <si>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</si>
  <si>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</si>
  <si>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</si>
  <si>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</si>
  <si>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</si>
  <si>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</si>
  <si>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</si>
  <si>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</si>
  <si>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</si>
  <si>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</si>
  <si>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</si>
  <si>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</si>
  <si>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</si>
  <si>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</si>
  <si>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</si>
  <si>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</si>
  <si>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</si>
  <si>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</si>
  <si>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</si>
  <si>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</si>
  <si>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</si>
  <si>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</si>
  <si>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</si>
  <si>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</si>
  <si>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</si>
  <si>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</si>
  <si>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</si>
  <si>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</si>
  <si>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</si>
  <si>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</si>
  <si>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</si>
  <si>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</si>
  <si>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</si>
  <si>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</si>
  <si>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</si>
  <si>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</si>
  <si>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</si>
  <si>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</si>
  <si>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</si>
  <si>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</si>
  <si>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</si>
  <si>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</si>
  <si>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</si>
  <si>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</si>
  <si>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</si>
  <si>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</si>
  <si>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</si>
  <si>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</si>
  <si>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</si>
  <si>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</si>
  <si>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</si>
  <si>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</si>
  <si>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</si>
  <si>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</si>
  <si>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</si>
  <si>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</si>
  <si>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</si>
  <si>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</si>
  <si>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</si>
  <si>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</si>
  <si>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</si>
  <si>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</si>
  <si>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</si>
  <si>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</si>
  <si>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</si>
  <si>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</si>
  <si>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</si>
  <si>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</si>
  <si>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</si>
  <si>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</si>
  <si>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</si>
  <si>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</si>
  <si>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</si>
  <si>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</si>
  <si>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</si>
  <si>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</si>
  <si>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</si>
  <si>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</si>
  <si>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</si>
  <si>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</si>
  <si>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</si>
  <si>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</si>
  <si>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</si>
  <si>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</si>
  <si>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</si>
  <si>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</si>
  <si>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</si>
  <si>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</si>
  <si>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</si>
  <si>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</si>
  <si>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</si>
  <si>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</si>
  <si>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</si>
  <si>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</si>
  <si>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</si>
  <si>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</si>
  <si>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</si>
  <si>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</si>
  <si>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</si>
  <si>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</si>
  <si>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</si>
  <si>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</si>
  <si>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</si>
  <si>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</si>
  <si>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</si>
  <si>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</si>
  <si>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</si>
  <si>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</si>
  <si>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</si>
  <si>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</si>
  <si>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</si>
  <si>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</si>
  <si>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</si>
  <si>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</si>
  <si>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</si>
  <si>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</si>
  <si>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</si>
  <si>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</si>
  <si>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</si>
  <si>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</si>
  <si>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</si>
  <si>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</si>
  <si>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</si>
  <si>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</si>
  <si>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</si>
  <si>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</si>
  <si>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</si>
  <si>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</si>
  <si>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</si>
  <si>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</si>
  <si>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</si>
  <si>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</si>
  <si>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</si>
  <si>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</si>
  <si>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</si>
  <si>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</si>
  <si>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</si>
  <si>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</si>
  <si>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</si>
  <si>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</si>
  <si>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</si>
  <si>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</si>
  <si>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</si>
  <si>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</si>
  <si>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</si>
  <si>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</si>
  <si>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</si>
  <si>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</si>
  <si>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</si>
  <si>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</si>
  <si>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</si>
  <si>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</si>
  <si>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</si>
  <si>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</si>
  <si>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</si>
  <si>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</si>
  <si>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</si>
  <si>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</si>
  <si>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</si>
  <si>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</si>
  <si>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</si>
  <si>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</si>
  <si>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</si>
  <si>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</si>
  <si>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</si>
  <si>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</si>
  <si>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</si>
  <si>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</si>
  <si>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</si>
  <si>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</si>
  <si>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</si>
  <si>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</si>
  <si>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</si>
  <si>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</si>
  <si>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</si>
  <si>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</si>
  <si>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</si>
  <si>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</si>
  <si>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</si>
  <si>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</si>
  <si>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</si>
  <si>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</si>
  <si>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</si>
  <si>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</si>
  <si>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</si>
  <si>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</si>
  <si>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</si>
  <si>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</si>
  <si>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</si>
  <si>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</si>
  <si>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</si>
  <si>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</si>
  <si>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</si>
  <si>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</si>
  <si>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</si>
  <si>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</si>
  <si>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</si>
  <si>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</si>
  <si>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</si>
  <si>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</si>
  <si>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</si>
  <si>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</si>
  <si>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</si>
  <si>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</si>
  <si>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</si>
  <si>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</si>
  <si>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</si>
  <si>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</si>
  <si>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</si>
  <si>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</si>
  <si>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</si>
  <si>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</si>
  <si>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</si>
  <si>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</si>
  <si>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</si>
  <si>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</si>
  <si>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</si>
  <si>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</si>
  <si>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</si>
  <si>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</si>
  <si>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</si>
  <si>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</si>
  <si>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</si>
  <si>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</si>
  <si>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</si>
  <si>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</si>
  <si>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</si>
  <si>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</si>
  <si>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</si>
  <si>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</si>
  <si>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</si>
  <si>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</si>
  <si>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</si>
  <si>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</si>
  <si>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</si>
  <si>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</si>
  <si>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</si>
  <si>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</si>
  <si>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</si>
  <si>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</si>
  <si>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</si>
  <si>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</si>
  <si>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</si>
  <si>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</si>
  <si>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</si>
  <si>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</si>
  <si>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</si>
  <si>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</si>
  <si>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</si>
  <si>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</si>
  <si>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</si>
  <si>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</si>
  <si>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</si>
  <si>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</si>
  <si>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</si>
  <si>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</si>
  <si>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</si>
  <si>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</si>
  <si>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</si>
  <si>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</si>
  <si>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</si>
  <si>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</si>
  <si>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</si>
  <si>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</si>
  <si>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</si>
  <si>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</si>
  <si>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</si>
  <si>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</si>
  <si>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</si>
  <si>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</si>
  <si>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</si>
  <si>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</si>
  <si>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</si>
  <si>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</si>
  <si>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</si>
  <si>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</si>
  <si>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</si>
  <si>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</si>
  <si>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</si>
  <si>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</si>
  <si>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</si>
  <si>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</si>
  <si>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</si>
  <si>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</si>
  <si>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</si>
  <si>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</si>
  <si>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</si>
  <si>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</si>
  <si>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</si>
  <si>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</si>
  <si>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</si>
  <si>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</si>
  <si>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</si>
  <si>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</si>
  <si>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</si>
  <si>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</si>
  <si>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</si>
  <si>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</si>
  <si>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</si>
  <si>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</si>
  <si>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</si>
  <si>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</si>
  <si>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</si>
  <si>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</si>
  <si>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</si>
  <si>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</si>
  <si>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</si>
  <si>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</si>
  <si>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</si>
  <si>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</si>
  <si>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</si>
  <si>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</si>
  <si>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</si>
  <si>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</si>
  <si>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</si>
  <si>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</si>
  <si>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</si>
  <si>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</si>
  <si>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</si>
  <si>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</si>
  <si>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</si>
  <si>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</si>
  <si>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</si>
  <si>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</si>
  <si>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</si>
  <si>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</si>
  <si>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</si>
  <si>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</si>
  <si>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</si>
  <si>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</si>
  <si>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</si>
  <si>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</si>
  <si>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</si>
  <si>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</si>
  <si>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</si>
  <si>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</si>
  <si>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</si>
  <si>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</si>
  <si>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</si>
  <si>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</si>
  <si>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</si>
  <si>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</si>
  <si>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</si>
  <si>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</si>
  <si>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</si>
  <si>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</si>
  <si>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</si>
  <si>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</si>
  <si>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</si>
  <si>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</si>
  <si>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</si>
  <si>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</si>
  <si>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</si>
  <si>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</si>
  <si>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</si>
  <si>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</si>
  <si>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</si>
  <si>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</si>
  <si>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</si>
  <si>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</si>
  <si>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</si>
  <si>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</si>
  <si>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</si>
  <si>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</si>
  <si>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</si>
  <si>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</si>
  <si>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</si>
  <si>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</si>
  <si>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</si>
  <si>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</si>
  <si>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</si>
  <si>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</si>
  <si>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</si>
  <si>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</si>
  <si>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</si>
  <si>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</si>
  <si>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</si>
  <si>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</si>
  <si>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</si>
  <si>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</si>
  <si>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</si>
  <si>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</si>
  <si>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</si>
  <si>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</si>
  <si>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</si>
  <si>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</si>
  <si>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</si>
  <si>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</si>
  <si>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</si>
  <si>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</si>
  <si>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</si>
  <si>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</si>
  <si>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</si>
  <si>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</si>
  <si>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</si>
  <si>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</si>
  <si>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</si>
  <si>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</si>
  <si>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</si>
  <si>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</si>
  <si>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</si>
  <si>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</si>
  <si>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</si>
  <si>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</si>
  <si>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</si>
  <si>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</si>
  <si>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</si>
  <si>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</si>
  <si>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</si>
  <si>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</si>
  <si>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</si>
  <si>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</si>
  <si>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</si>
  <si>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</si>
  <si>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</si>
  <si>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</si>
  <si>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</si>
  <si>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</si>
  <si>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</si>
  <si>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</si>
  <si>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</si>
  <si>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</si>
  <si>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</si>
  <si>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</si>
  <si>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</si>
  <si>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</si>
  <si>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</si>
  <si>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</si>
  <si>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</si>
  <si>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</si>
  <si>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</si>
  <si>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</si>
  <si>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</si>
  <si>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</si>
  <si>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</si>
  <si>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</si>
  <si>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</si>
  <si>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</si>
  <si>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</si>
  <si>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</si>
  <si>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</si>
  <si>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</si>
  <si>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</si>
  <si>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</si>
  <si>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</si>
  <si>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</si>
  <si>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</si>
  <si>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</si>
  <si>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</si>
  <si>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</si>
  <si>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</si>
  <si>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</si>
  <si>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</si>
  <si>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</si>
  <si>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</si>
  <si>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</si>
  <si>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</si>
  <si>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</si>
  <si>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</si>
  <si>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</si>
  <si>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</si>
  <si>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</si>
  <si>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</si>
  <si>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</si>
  <si>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</si>
  <si>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</si>
  <si>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</si>
  <si>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</si>
  <si>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</si>
  <si>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</si>
  <si>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</si>
  <si>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</si>
  <si>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</si>
  <si>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</si>
  <si>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</si>
  <si>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</si>
  <si>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</si>
  <si>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</si>
  <si>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</si>
  <si>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</si>
  <si>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</si>
  <si>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</si>
  <si>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</si>
  <si>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</si>
  <si>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</si>
  <si>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</si>
  <si>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</si>
  <si>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</si>
  <si>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</si>
  <si>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</si>
  <si>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</si>
  <si>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</si>
  <si>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</si>
  <si>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</si>
  <si>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</si>
  <si>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</si>
  <si>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</si>
  <si>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</si>
  <si>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</si>
  <si>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</si>
  <si>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</si>
  <si>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</si>
  <si>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</si>
  <si>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</si>
  <si>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</si>
  <si>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</si>
  <si>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</si>
  <si>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</si>
  <si>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</si>
  <si>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</si>
  <si>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</si>
  <si>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</si>
  <si>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</si>
  <si>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</si>
  <si>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</si>
  <si>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</si>
  <si>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</si>
  <si>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</si>
  <si>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</si>
  <si>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</si>
  <si>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</si>
  <si>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</si>
  <si>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</si>
  <si>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</si>
  <si>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</si>
  <si>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</si>
  <si>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</si>
  <si>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</si>
  <si>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</si>
  <si>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</si>
  <si>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</si>
  <si>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</si>
  <si>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</si>
  <si>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</si>
  <si>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</si>
  <si>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</si>
  <si>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</si>
  <si>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</si>
  <si>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</si>
  <si>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</si>
  <si>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</si>
  <si>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</si>
  <si>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</si>
  <si>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</si>
  <si>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</si>
  <si>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</si>
  <si>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</si>
  <si>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</si>
  <si>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</si>
  <si>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</si>
  <si>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</si>
  <si>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</si>
  <si>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</si>
  <si>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</si>
  <si>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</si>
  <si>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</si>
  <si>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</si>
  <si>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</si>
  <si>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</si>
  <si>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</si>
  <si>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</si>
  <si>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</si>
  <si>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</si>
  <si>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</si>
  <si>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</si>
  <si>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</si>
  <si>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</si>
  <si>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</si>
  <si>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</si>
  <si>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</si>
  <si>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</si>
  <si>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</si>
  <si>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</si>
  <si>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</si>
  <si>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</si>
  <si>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</si>
  <si>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</si>
  <si>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SAHA Arya, L.P.</t>
  </si>
  <si>
    <t>Arya</t>
  </si>
  <si>
    <t>City of San Jose</t>
  </si>
  <si>
    <t>Jacky Morales-Ferrand</t>
  </si>
  <si>
    <t>200 E. Santa Clara St., 12th Floor</t>
  </si>
  <si>
    <t>San Jose</t>
  </si>
  <si>
    <t>(408) 535-3855</t>
  </si>
  <si>
    <t>jacky.morales-ferrand@sanjoseca.gov</t>
  </si>
  <si>
    <t>CDLAC-TCAC Joint Application (submitting concurrently)</t>
  </si>
  <si>
    <t>500 Almaden Boulevard</t>
  </si>
  <si>
    <t xml:space="preserve">Address was formerly 226 Balbach Street and project was formerly referred to as 226 Balbach. </t>
  </si>
  <si>
    <t>264-31-109</t>
  </si>
  <si>
    <t>40%/60%</t>
  </si>
  <si>
    <t>1835 Alcatraz Avenue</t>
  </si>
  <si>
    <t>Berkeley</t>
  </si>
  <si>
    <t>CA</t>
  </si>
  <si>
    <t>Evelyn Perdomo</t>
  </si>
  <si>
    <t>510-809-2733</t>
  </si>
  <si>
    <t>eperdomo@sahahomes.org</t>
  </si>
  <si>
    <t>Satellite Affordable Housing Associates</t>
  </si>
  <si>
    <t>Satellite AHA Development Inc.</t>
  </si>
  <si>
    <t>Managing GP</t>
  </si>
  <si>
    <t>Developer Project Manager</t>
  </si>
  <si>
    <t>Berkeley, CA 94703</t>
  </si>
  <si>
    <t>Leddy Maytum Stacy Architects</t>
  </si>
  <si>
    <t>1940 Bryant Street</t>
  </si>
  <si>
    <t>San Francisco, CA 94110</t>
  </si>
  <si>
    <t>Richard Stacy</t>
  </si>
  <si>
    <t>415-495-1700</t>
  </si>
  <si>
    <t>rstacy@lmsarch.com</t>
  </si>
  <si>
    <t>Gubb &amp; Barshay LLP</t>
  </si>
  <si>
    <t>505 14th Street, Ste 450</t>
  </si>
  <si>
    <t>Oakland, CA 94612</t>
  </si>
  <si>
    <t>Scott Barshay</t>
  </si>
  <si>
    <t>(415) 781-6600</t>
  </si>
  <si>
    <t>(415) 781-6967</t>
  </si>
  <si>
    <t>sbarshay@gubbandbarshay.com</t>
  </si>
  <si>
    <t>Branagh Construction</t>
  </si>
  <si>
    <t>750 Kevin Court</t>
  </si>
  <si>
    <t>Oakland, CA 94621</t>
  </si>
  <si>
    <t>John Branagh</t>
  </si>
  <si>
    <t>510-638-6455</t>
  </si>
  <si>
    <t>510-562-8371</t>
  </si>
  <si>
    <t>jbranagh@branaghinc.com</t>
  </si>
  <si>
    <t>Gubb &amp; Barshay</t>
  </si>
  <si>
    <t>505 14th Street, Suite 45</t>
  </si>
  <si>
    <t>415-781-6600</t>
  </si>
  <si>
    <t>415-781-6967</t>
  </si>
  <si>
    <t>Bright Green Strategies</t>
  </si>
  <si>
    <t>820 Delaware Street</t>
  </si>
  <si>
    <t>Berkeley, CA 94710</t>
  </si>
  <si>
    <t>Steve Davis</t>
  </si>
  <si>
    <t>831-454-9956</t>
  </si>
  <si>
    <t>Steve@brightgreenstrategies.com</t>
  </si>
  <si>
    <t>Spiteri, Narasky &amp; Daley LLP</t>
  </si>
  <si>
    <t>1024 Country Club Drive</t>
  </si>
  <si>
    <t>Moraga, CA 94556</t>
  </si>
  <si>
    <t>Roza Chan</t>
  </si>
  <si>
    <t>925-376-2195</t>
  </si>
  <si>
    <t>925-376-2096</t>
  </si>
  <si>
    <t>rchan@sndcpa.com</t>
  </si>
  <si>
    <t xml:space="preserve">To be determined </t>
  </si>
  <si>
    <t>JN Real Estate Valuation Services</t>
  </si>
  <si>
    <t>840 Olive Ave. #3</t>
  </si>
  <si>
    <t>South San Francisco, CA 94080</t>
  </si>
  <si>
    <t>Joe Napoliello, MAI</t>
  </si>
  <si>
    <t>415-309-6728</t>
  </si>
  <si>
    <t>joe@jnval.com</t>
  </si>
  <si>
    <t>200 E. Santa Clara St.</t>
  </si>
  <si>
    <t>San Jose, CA 95113</t>
  </si>
  <si>
    <t>Shawnte Spears</t>
  </si>
  <si>
    <t>408-975-4465</t>
  </si>
  <si>
    <t>California Housing Partnership Corporation</t>
  </si>
  <si>
    <t>369 Pine Street, Suite 300</t>
  </si>
  <si>
    <t>San Francisco, CA 94104</t>
  </si>
  <si>
    <t>415-433-6804</t>
  </si>
  <si>
    <t>mmcgraw-scherer@chpc.net</t>
  </si>
  <si>
    <t>Laurin Associates/ Raney Planning</t>
  </si>
  <si>
    <t>1501 Sports Drive</t>
  </si>
  <si>
    <t>Sacramento, CA 95834</t>
  </si>
  <si>
    <t>Stefanie Williams</t>
  </si>
  <si>
    <t>(916) 372-6100</t>
  </si>
  <si>
    <t>(916) 419-6108</t>
  </si>
  <si>
    <t>swilliams@laurinassociates.com</t>
  </si>
  <si>
    <t>Satellite Affordable Housing Associates PM</t>
  </si>
  <si>
    <t>Angela Cavanaugh, VP of Property Management</t>
  </si>
  <si>
    <t>510-809-2751</t>
  </si>
  <si>
    <t>acavanaugh@sahahomes.org</t>
  </si>
  <si>
    <t>shawnte.spears@sanjoseca.gov</t>
  </si>
  <si>
    <t>Inner City Infill Site</t>
  </si>
  <si>
    <t>DC-NT1 (Downtown Commercial Neighborhood Transition 1 District)</t>
  </si>
  <si>
    <t>DC-NT1, 800 DUA</t>
  </si>
  <si>
    <t>DC-NT1, 223 DUA</t>
  </si>
  <si>
    <t>70' under base zoning, 90'8" approved with density donus</t>
  </si>
  <si>
    <t>1 space per unit, 40 spaces approved with site development permit</t>
  </si>
  <si>
    <t>HCD AHSC</t>
  </si>
  <si>
    <t>Tax-Exempt Bonds Construction (SVB)</t>
  </si>
  <si>
    <t>Taxable Construction Loan (SVB)</t>
  </si>
  <si>
    <t>HCD AHSC Loan</t>
  </si>
  <si>
    <t>City of San Jose Loan</t>
  </si>
  <si>
    <t>Land Donation</t>
  </si>
  <si>
    <t>HCD Infill Loan</t>
  </si>
  <si>
    <t>Fixed</t>
  </si>
  <si>
    <t>Deferred Developer Fee</t>
  </si>
  <si>
    <t>Costs Deferred Until Perm</t>
  </si>
  <si>
    <t>LP Equity</t>
  </si>
  <si>
    <t>2 yr Treasury</t>
  </si>
  <si>
    <t>Residual Receipts Loan</t>
  </si>
  <si>
    <t>Deferred Payment Loan</t>
  </si>
  <si>
    <t>Tax-Exempt Bonds Permanent (CCRC)</t>
  </si>
  <si>
    <t>GP Contribution</t>
  </si>
  <si>
    <t>Permanent Amortizing Bond</t>
  </si>
  <si>
    <t>Construction Bond - Interest Only</t>
  </si>
  <si>
    <t>Construction Loan - Interest Only</t>
  </si>
  <si>
    <t>Misc Admin</t>
  </si>
  <si>
    <t>payroll taxes &amp; benefits</t>
  </si>
  <si>
    <t>Misc. Maintenance</t>
  </si>
  <si>
    <t>Annual Bond Monitoring Fee:</t>
  </si>
  <si>
    <t>City Loan Servicing/Affordable Monitor Fee</t>
  </si>
  <si>
    <t>Cable/Internet</t>
  </si>
  <si>
    <t>HCD Programs</t>
  </si>
  <si>
    <t>Other: PV System/Solar Water</t>
  </si>
  <si>
    <t>Other: San Jose Acc Int Repayment</t>
  </si>
  <si>
    <t>Other: Predevelopment Loan Interest</t>
  </si>
  <si>
    <t>Other: Construction Supervision &amp; Testing</t>
  </si>
  <si>
    <t>Other: Utility Connection Fees</t>
  </si>
  <si>
    <t>Other: Other Consultants &amp; Green Certifications</t>
  </si>
  <si>
    <t>Other: Prevailing Wage</t>
  </si>
  <si>
    <t>Other: Security</t>
  </si>
  <si>
    <t>Repayment of Residual Receipts Lenders</t>
  </si>
  <si>
    <t>City of San Jose (Acc. Interest Pmt)</t>
  </si>
  <si>
    <t>505 Howard Street, 3rd Floor</t>
  </si>
  <si>
    <t>San Francisco, CA 94105</t>
  </si>
  <si>
    <t>Lina Vo</t>
  </si>
  <si>
    <t xml:space="preserve">415 764 3168 </t>
  </si>
  <si>
    <t>200 E. Santa Clara St, 12th Floor</t>
  </si>
  <si>
    <t>San Jose, CA</t>
  </si>
  <si>
    <t>Berkeley, CA</t>
  </si>
  <si>
    <t>100 West Broadway, Suite 1000</t>
  </si>
  <si>
    <t>Glendale, CA 91210</t>
  </si>
  <si>
    <t>Mark Rasmussen</t>
  </si>
  <si>
    <t>818-550-9807</t>
  </si>
  <si>
    <t>2020 El Camino Ave, Suite 500</t>
  </si>
  <si>
    <t>Sacramento, CA</t>
  </si>
  <si>
    <t>Laura Bateman</t>
  </si>
  <si>
    <t>2020 W. El Camino Ave, Suite 650</t>
  </si>
  <si>
    <t xml:space="preserve">Sacramento, CA </t>
  </si>
  <si>
    <t>John Nunn Jr.</t>
  </si>
  <si>
    <t xml:space="preserve">916-274-0575 </t>
  </si>
  <si>
    <t>Santa Clara Housing Authority</t>
  </si>
  <si>
    <t>Meg McGraw-Scherer</t>
  </si>
  <si>
    <t>NA</t>
  </si>
  <si>
    <t>Director, City of San Jose Housing Department</t>
  </si>
  <si>
    <t>San Jose CA 95113</t>
  </si>
  <si>
    <t>408-535-3500</t>
  </si>
  <si>
    <t>$1 annual ground lease</t>
  </si>
  <si>
    <t>N/A site will be leased by City of San Jose</t>
  </si>
  <si>
    <t>Eve Stewart</t>
  </si>
  <si>
    <t>510-809-2754</t>
  </si>
  <si>
    <t>estewart@sahahomes.org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</si>
</sst>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wrapText="1"/>
      <protection locked="0"/>
    </xf>
    <xf numFmtId="168" fontId="6" fillId="5" borderId="0" xfId="0" applyNumberFormat="1" applyFont="1" applyFill="1"/>
    <xf numFmtId="0" fontId="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45" borderId="0" xfId="0" applyNumberFormat="1" applyFont="1" applyFill="1"/>
    <xf numFmtId="3" fontId="15" fillId="4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6" fillId="5" borderId="4" xfId="570" applyNumberFormat="1" applyFont="1" applyFill="1" applyBorder="1" applyAlignment="1" applyProtection="1">
      <alignment horizontal="left"/>
      <protection locked="0"/>
    </xf>
    <xf numFmtId="0" fontId="6" fillId="5" borderId="4" xfId="570"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6" fillId="5" borderId="3"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6" fillId="5" borderId="6" xfId="570" applyFont="1" applyFill="1" applyBorder="1" applyAlignment="1" applyProtection="1">
      <alignment horizontal="left"/>
      <protection locked="0"/>
    </xf>
    <xf numFmtId="0" fontId="6" fillId="5" borderId="6" xfId="570" applyFill="1" applyBorder="1" applyAlignment="1" applyProtection="1">
      <alignment horizontal="left"/>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47" borderId="6" xfId="244" applyFon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6" fillId="5" borderId="4" xfId="570" applyFont="1" applyFill="1" applyBorder="1" applyAlignment="1" applyProtection="1">
      <alignment horizontal="left"/>
      <protection locked="0"/>
    </xf>
    <xf numFmtId="166" fontId="6" fillId="5" borderId="6" xfId="570"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4"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7">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3257</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T:\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T:\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T:\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T:\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T:\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962" t="s">
        <v>597</v>
      </c>
      <c r="B1" s="962"/>
      <c r="C1" s="962"/>
      <c r="D1" s="962"/>
      <c r="E1" s="962"/>
      <c r="F1" s="962"/>
      <c r="G1" s="962"/>
      <c r="H1" s="962"/>
      <c r="I1" s="962"/>
      <c r="J1" s="962"/>
      <c r="K1" s="962"/>
      <c r="L1" s="962"/>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962"/>
    </row>
    <row r="2" spans="1:38" ht="13.5" thickBot="1">
      <c r="A2" s="963"/>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63"/>
      <c r="AB2" s="963"/>
      <c r="AC2" s="963"/>
      <c r="AD2" s="963"/>
      <c r="AE2" s="963"/>
      <c r="AF2" s="963"/>
      <c r="AG2" s="963"/>
      <c r="AH2" s="963"/>
      <c r="AI2" s="963"/>
      <c r="AJ2" s="963"/>
      <c r="AK2" s="963"/>
      <c r="AL2" s="963"/>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4" t="s">
        <v>1432</v>
      </c>
      <c r="E7" s="964"/>
      <c r="F7" s="964"/>
      <c r="G7" s="964"/>
      <c r="H7" s="964"/>
      <c r="I7" s="964"/>
      <c r="J7" s="964"/>
      <c r="K7" s="964"/>
      <c r="L7" s="964"/>
      <c r="M7" s="964"/>
      <c r="N7" s="964"/>
      <c r="O7" s="964"/>
      <c r="P7" s="964"/>
      <c r="Q7" s="964"/>
      <c r="R7" s="964"/>
      <c r="S7" s="964"/>
      <c r="T7" s="964"/>
      <c r="U7" s="964"/>
      <c r="V7" s="964"/>
      <c r="W7" s="964"/>
      <c r="X7" s="964"/>
      <c r="Y7" s="964"/>
      <c r="Z7" s="964"/>
      <c r="AA7" s="964"/>
      <c r="AB7" s="964"/>
      <c r="AC7" s="964"/>
      <c r="AD7" s="964"/>
      <c r="AE7" s="964"/>
      <c r="AF7" s="964"/>
      <c r="AG7" s="964"/>
      <c r="AH7" s="964"/>
      <c r="AI7" s="964"/>
      <c r="AJ7" s="964"/>
      <c r="AK7" s="964"/>
      <c r="AL7" s="770"/>
    </row>
    <row r="8" spans="1:38">
      <c r="A8" s="337"/>
      <c r="B8" s="335"/>
      <c r="C8" s="336"/>
      <c r="D8" s="964"/>
      <c r="E8" s="964"/>
      <c r="F8" s="964"/>
      <c r="G8" s="964"/>
      <c r="H8" s="964"/>
      <c r="I8" s="964"/>
      <c r="J8" s="964"/>
      <c r="K8" s="964"/>
      <c r="L8" s="964"/>
      <c r="M8" s="964"/>
      <c r="N8" s="964"/>
      <c r="O8" s="964"/>
      <c r="P8" s="964"/>
      <c r="Q8" s="964"/>
      <c r="R8" s="964"/>
      <c r="S8" s="964"/>
      <c r="T8" s="964"/>
      <c r="U8" s="964"/>
      <c r="V8" s="964"/>
      <c r="W8" s="964"/>
      <c r="X8" s="964"/>
      <c r="Y8" s="964"/>
      <c r="Z8" s="964"/>
      <c r="AA8" s="964"/>
      <c r="AB8" s="964"/>
      <c r="AC8" s="964"/>
      <c r="AD8" s="964"/>
      <c r="AE8" s="964"/>
      <c r="AF8" s="964"/>
      <c r="AG8" s="964"/>
      <c r="AH8" s="964"/>
      <c r="AI8" s="964"/>
      <c r="AJ8" s="964"/>
      <c r="AK8" s="964"/>
      <c r="AL8" s="770"/>
    </row>
    <row r="9" spans="1:38">
      <c r="A9" s="337"/>
      <c r="B9" s="335"/>
      <c r="C9" s="336"/>
      <c r="D9" s="964"/>
      <c r="E9" s="964"/>
      <c r="F9" s="964"/>
      <c r="G9" s="964"/>
      <c r="H9" s="964"/>
      <c r="I9" s="964"/>
      <c r="J9" s="964"/>
      <c r="K9" s="964"/>
      <c r="L9" s="964"/>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64" t="s">
        <v>1440</v>
      </c>
      <c r="E11" s="964"/>
      <c r="F11" s="964"/>
      <c r="G11" s="964"/>
      <c r="H11" s="964"/>
      <c r="I11" s="964"/>
      <c r="J11" s="964"/>
      <c r="K11" s="964"/>
      <c r="L11" s="964"/>
      <c r="M11" s="964"/>
      <c r="N11" s="964"/>
      <c r="O11" s="964"/>
      <c r="P11" s="964"/>
      <c r="Q11" s="964"/>
      <c r="R11" s="964"/>
      <c r="S11" s="964"/>
      <c r="T11" s="964"/>
      <c r="U11" s="964"/>
      <c r="V11" s="964"/>
      <c r="W11" s="964"/>
      <c r="X11" s="964"/>
      <c r="Y11" s="964"/>
      <c r="Z11" s="964"/>
      <c r="AA11" s="964"/>
      <c r="AB11" s="964"/>
      <c r="AC11" s="964"/>
      <c r="AD11" s="964"/>
      <c r="AE11" s="964"/>
      <c r="AF11" s="964"/>
      <c r="AG11" s="964"/>
      <c r="AH11" s="964"/>
      <c r="AI11" s="964"/>
      <c r="AJ11" s="964"/>
      <c r="AK11" s="964"/>
      <c r="AL11" s="770"/>
    </row>
    <row r="12" spans="1:38">
      <c r="A12" s="337"/>
      <c r="B12" s="335"/>
      <c r="C12" s="336"/>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c r="AC12" s="964"/>
      <c r="AD12" s="964"/>
      <c r="AE12" s="964"/>
      <c r="AF12" s="964"/>
      <c r="AG12" s="964"/>
      <c r="AH12" s="964"/>
      <c r="AI12" s="964"/>
      <c r="AJ12" s="964"/>
      <c r="AK12" s="964"/>
      <c r="AL12" s="770"/>
    </row>
    <row r="13" spans="1:38" s="741" customFormat="1">
      <c r="A13" s="337"/>
      <c r="B13" s="335"/>
      <c r="C13" s="336"/>
      <c r="D13" s="964"/>
      <c r="E13" s="964"/>
      <c r="F13" s="964"/>
      <c r="G13" s="964"/>
      <c r="H13" s="964"/>
      <c r="I13" s="964"/>
      <c r="J13" s="964"/>
      <c r="K13" s="964"/>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64"/>
      <c r="AK13" s="964"/>
      <c r="AL13" s="770"/>
    </row>
    <row r="14" spans="1:38" s="741" customFormat="1" ht="13.15" customHeight="1">
      <c r="A14" s="337"/>
      <c r="B14" s="335"/>
      <c r="C14" s="336"/>
      <c r="E14" s="966" t="s">
        <v>1433</v>
      </c>
      <c r="F14" s="966"/>
      <c r="G14" s="966"/>
      <c r="H14" s="966"/>
      <c r="I14" s="966"/>
      <c r="J14" s="966"/>
      <c r="K14" s="966"/>
      <c r="L14" s="966"/>
      <c r="M14" s="966"/>
      <c r="N14" s="966"/>
      <c r="O14" s="966"/>
      <c r="P14" s="966"/>
      <c r="Q14" s="966"/>
      <c r="R14" s="966"/>
      <c r="S14" s="966"/>
      <c r="T14" s="966"/>
      <c r="U14" s="966"/>
      <c r="V14" s="966"/>
      <c r="W14" s="966"/>
      <c r="X14" s="966"/>
      <c r="Y14" s="966"/>
      <c r="Z14" s="966"/>
      <c r="AA14" s="966"/>
      <c r="AB14" s="966"/>
      <c r="AC14" s="966"/>
      <c r="AD14" s="966"/>
      <c r="AE14" s="966"/>
      <c r="AF14" s="966"/>
      <c r="AG14" s="966"/>
      <c r="AH14" s="966"/>
      <c r="AI14" s="966"/>
      <c r="AJ14" s="966"/>
      <c r="AK14" s="966"/>
      <c r="AL14" s="770"/>
    </row>
    <row r="15" spans="1:38" s="741" customFormat="1">
      <c r="A15" s="337"/>
      <c r="B15" s="335"/>
      <c r="C15" s="336"/>
      <c r="D15" s="770"/>
      <c r="E15" s="966"/>
      <c r="F15" s="966"/>
      <c r="G15" s="966"/>
      <c r="H15" s="966"/>
      <c r="I15" s="966"/>
      <c r="J15" s="966"/>
      <c r="K15" s="966"/>
      <c r="L15" s="966"/>
      <c r="M15" s="966"/>
      <c r="N15" s="966"/>
      <c r="O15" s="966"/>
      <c r="P15" s="966"/>
      <c r="Q15" s="966"/>
      <c r="R15" s="966"/>
      <c r="S15" s="966"/>
      <c r="T15" s="966"/>
      <c r="U15" s="966"/>
      <c r="V15" s="966"/>
      <c r="W15" s="966"/>
      <c r="X15" s="966"/>
      <c r="Y15" s="966"/>
      <c r="Z15" s="966"/>
      <c r="AA15" s="966"/>
      <c r="AB15" s="966"/>
      <c r="AC15" s="966"/>
      <c r="AD15" s="966"/>
      <c r="AE15" s="966"/>
      <c r="AF15" s="966"/>
      <c r="AG15" s="966"/>
      <c r="AH15" s="966"/>
      <c r="AI15" s="966"/>
      <c r="AJ15" s="966"/>
      <c r="AK15" s="96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6" t="s">
        <v>1597</v>
      </c>
      <c r="E17" s="966"/>
      <c r="F17" s="966"/>
      <c r="G17" s="966"/>
      <c r="H17" s="966"/>
      <c r="I17" s="966"/>
      <c r="J17" s="966"/>
      <c r="K17" s="966"/>
      <c r="L17" s="966"/>
      <c r="M17" s="966"/>
      <c r="N17" s="966"/>
      <c r="O17" s="966"/>
      <c r="P17" s="966"/>
      <c r="Q17" s="966"/>
      <c r="R17" s="966"/>
      <c r="S17" s="966"/>
      <c r="T17" s="966"/>
      <c r="U17" s="966"/>
      <c r="V17" s="966"/>
      <c r="W17" s="966"/>
      <c r="X17" s="966"/>
      <c r="Y17" s="966"/>
      <c r="Z17" s="966"/>
      <c r="AA17" s="966"/>
      <c r="AB17" s="966"/>
      <c r="AC17" s="966"/>
      <c r="AD17" s="966"/>
      <c r="AE17" s="966"/>
      <c r="AF17" s="966"/>
      <c r="AG17" s="966"/>
      <c r="AH17" s="966"/>
      <c r="AI17" s="966"/>
      <c r="AJ17" s="966"/>
      <c r="AK17" s="966"/>
      <c r="AL17" s="335"/>
    </row>
    <row r="18" spans="1:38">
      <c r="A18" s="337"/>
      <c r="B18" s="335"/>
      <c r="C18" s="336"/>
      <c r="D18" s="966"/>
      <c r="E18" s="966"/>
      <c r="F18" s="966"/>
      <c r="G18" s="966"/>
      <c r="H18" s="966"/>
      <c r="I18" s="966"/>
      <c r="J18" s="966"/>
      <c r="K18" s="966"/>
      <c r="L18" s="966"/>
      <c r="M18" s="966"/>
      <c r="N18" s="966"/>
      <c r="O18" s="966"/>
      <c r="P18" s="966"/>
      <c r="Q18" s="966"/>
      <c r="R18" s="966"/>
      <c r="S18" s="966"/>
      <c r="T18" s="966"/>
      <c r="U18" s="966"/>
      <c r="V18" s="966"/>
      <c r="W18" s="966"/>
      <c r="X18" s="966"/>
      <c r="Y18" s="966"/>
      <c r="Z18" s="966"/>
      <c r="AA18" s="966"/>
      <c r="AB18" s="966"/>
      <c r="AC18" s="966"/>
      <c r="AD18" s="966"/>
      <c r="AE18" s="966"/>
      <c r="AF18" s="966"/>
      <c r="AG18" s="966"/>
      <c r="AH18" s="966"/>
      <c r="AI18" s="966"/>
      <c r="AJ18" s="966"/>
      <c r="AK18" s="966"/>
      <c r="AL18" s="335"/>
    </row>
    <row r="19" spans="1:38" s="741" customFormat="1">
      <c r="A19" s="337"/>
      <c r="B19" s="335"/>
      <c r="C19" s="336"/>
      <c r="D19" s="966"/>
      <c r="E19" s="966"/>
      <c r="F19" s="966"/>
      <c r="G19" s="966"/>
      <c r="H19" s="966"/>
      <c r="I19" s="966"/>
      <c r="J19" s="966"/>
      <c r="K19" s="966"/>
      <c r="L19" s="966"/>
      <c r="M19" s="966"/>
      <c r="N19" s="966"/>
      <c r="O19" s="966"/>
      <c r="P19" s="966"/>
      <c r="Q19" s="966"/>
      <c r="R19" s="966"/>
      <c r="S19" s="966"/>
      <c r="T19" s="966"/>
      <c r="U19" s="966"/>
      <c r="V19" s="966"/>
      <c r="W19" s="966"/>
      <c r="X19" s="966"/>
      <c r="Y19" s="966"/>
      <c r="Z19" s="966"/>
      <c r="AA19" s="966"/>
      <c r="AB19" s="966"/>
      <c r="AC19" s="966"/>
      <c r="AD19" s="966"/>
      <c r="AE19" s="966"/>
      <c r="AF19" s="966"/>
      <c r="AG19" s="966"/>
      <c r="AH19" s="966"/>
      <c r="AI19" s="966"/>
      <c r="AJ19" s="966"/>
      <c r="AK19" s="966"/>
      <c r="AL19" s="335"/>
    </row>
    <row r="20" spans="1:38" s="741" customFormat="1" ht="13.15" customHeight="1">
      <c r="A20" s="337"/>
      <c r="B20" s="335"/>
      <c r="C20" s="336"/>
      <c r="D20" s="966"/>
      <c r="E20" s="966"/>
      <c r="F20" s="966"/>
      <c r="G20" s="966"/>
      <c r="H20" s="966"/>
      <c r="I20" s="966"/>
      <c r="J20" s="966"/>
      <c r="K20" s="966"/>
      <c r="L20" s="966"/>
      <c r="M20" s="966"/>
      <c r="N20" s="966"/>
      <c r="O20" s="966"/>
      <c r="P20" s="966"/>
      <c r="Q20" s="966"/>
      <c r="R20" s="966"/>
      <c r="S20" s="966"/>
      <c r="T20" s="966"/>
      <c r="U20" s="966"/>
      <c r="V20" s="966"/>
      <c r="W20" s="966"/>
      <c r="X20" s="966"/>
      <c r="Y20" s="966"/>
      <c r="Z20" s="966"/>
      <c r="AA20" s="966"/>
      <c r="AB20" s="966"/>
      <c r="AC20" s="966"/>
      <c r="AD20" s="966"/>
      <c r="AE20" s="966"/>
      <c r="AF20" s="966"/>
      <c r="AG20" s="966"/>
      <c r="AH20" s="966"/>
      <c r="AI20" s="966"/>
      <c r="AJ20" s="966"/>
      <c r="AK20" s="966"/>
      <c r="AL20" s="335"/>
    </row>
    <row r="21" spans="1:38" s="741" customFormat="1">
      <c r="A21" s="337"/>
      <c r="B21" s="335"/>
      <c r="C21" s="336"/>
      <c r="D21" s="966"/>
      <c r="E21" s="966"/>
      <c r="F21" s="966"/>
      <c r="G21" s="966"/>
      <c r="H21" s="966"/>
      <c r="I21" s="966"/>
      <c r="J21" s="966"/>
      <c r="K21" s="966"/>
      <c r="L21" s="966"/>
      <c r="M21" s="966"/>
      <c r="N21" s="966"/>
      <c r="O21" s="966"/>
      <c r="P21" s="966"/>
      <c r="Q21" s="966"/>
      <c r="R21" s="966"/>
      <c r="S21" s="966"/>
      <c r="T21" s="966"/>
      <c r="U21" s="966"/>
      <c r="V21" s="966"/>
      <c r="W21" s="966"/>
      <c r="X21" s="966"/>
      <c r="Y21" s="966"/>
      <c r="Z21" s="966"/>
      <c r="AA21" s="966"/>
      <c r="AB21" s="966"/>
      <c r="AC21" s="966"/>
      <c r="AD21" s="966"/>
      <c r="AE21" s="966"/>
      <c r="AF21" s="966"/>
      <c r="AG21" s="966"/>
      <c r="AH21" s="966"/>
      <c r="AI21" s="966"/>
      <c r="AJ21" s="966"/>
      <c r="AK21" s="966"/>
      <c r="AL21" s="335"/>
    </row>
    <row r="22" spans="1:38" s="741" customFormat="1">
      <c r="A22" s="337"/>
      <c r="B22" s="335"/>
      <c r="C22" s="336"/>
      <c r="D22" s="966"/>
      <c r="E22" s="966"/>
      <c r="F22" s="966"/>
      <c r="G22" s="966"/>
      <c r="H22" s="966"/>
      <c r="I22" s="966"/>
      <c r="J22" s="966"/>
      <c r="K22" s="966"/>
      <c r="L22" s="966"/>
      <c r="M22" s="966"/>
      <c r="N22" s="966"/>
      <c r="O22" s="966"/>
      <c r="P22" s="966"/>
      <c r="Q22" s="966"/>
      <c r="R22" s="966"/>
      <c r="S22" s="966"/>
      <c r="T22" s="966"/>
      <c r="U22" s="966"/>
      <c r="V22" s="966"/>
      <c r="W22" s="966"/>
      <c r="X22" s="966"/>
      <c r="Y22" s="966"/>
      <c r="Z22" s="966"/>
      <c r="AA22" s="966"/>
      <c r="AB22" s="966"/>
      <c r="AC22" s="966"/>
      <c r="AD22" s="966"/>
      <c r="AE22" s="966"/>
      <c r="AF22" s="966"/>
      <c r="AG22" s="966"/>
      <c r="AH22" s="966"/>
      <c r="AI22" s="966"/>
      <c r="AJ22" s="966"/>
      <c r="AK22" s="966"/>
      <c r="AL22" s="335"/>
    </row>
    <row r="23" spans="1:38">
      <c r="A23" s="337"/>
      <c r="B23" s="335"/>
      <c r="C23" s="336"/>
      <c r="D23" s="966"/>
      <c r="E23" s="966"/>
      <c r="F23" s="966"/>
      <c r="G23" s="966"/>
      <c r="H23" s="966"/>
      <c r="I23" s="966"/>
      <c r="J23" s="966"/>
      <c r="K23" s="966"/>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66"/>
      <c r="AK23" s="966"/>
      <c r="AL23" s="335"/>
    </row>
    <row r="24" spans="1:38" s="741" customFormat="1">
      <c r="A24" s="337"/>
      <c r="B24" s="335"/>
      <c r="C24" s="336"/>
      <c r="D24" s="966"/>
      <c r="E24" s="966"/>
      <c r="F24" s="966"/>
      <c r="G24" s="966"/>
      <c r="H24" s="966"/>
      <c r="I24" s="966"/>
      <c r="J24" s="966"/>
      <c r="K24" s="966"/>
      <c r="L24" s="966"/>
      <c r="M24" s="966"/>
      <c r="N24" s="966"/>
      <c r="O24" s="966"/>
      <c r="P24" s="966"/>
      <c r="Q24" s="966"/>
      <c r="R24" s="966"/>
      <c r="S24" s="966"/>
      <c r="T24" s="966"/>
      <c r="U24" s="966"/>
      <c r="V24" s="966"/>
      <c r="W24" s="966"/>
      <c r="X24" s="966"/>
      <c r="Y24" s="966"/>
      <c r="Z24" s="966"/>
      <c r="AA24" s="966"/>
      <c r="AB24" s="966"/>
      <c r="AC24" s="966"/>
      <c r="AD24" s="966"/>
      <c r="AE24" s="966"/>
      <c r="AF24" s="966"/>
      <c r="AG24" s="966"/>
      <c r="AH24" s="966"/>
      <c r="AI24" s="966"/>
      <c r="AJ24" s="966"/>
      <c r="AK24" s="966"/>
      <c r="AL24" s="335"/>
    </row>
    <row r="25" spans="1:38" s="741" customFormat="1">
      <c r="A25" s="337"/>
      <c r="B25" s="335"/>
      <c r="C25" s="336"/>
      <c r="D25" s="966"/>
      <c r="E25" s="966"/>
      <c r="F25" s="966"/>
      <c r="G25" s="966"/>
      <c r="H25" s="966"/>
      <c r="I25" s="966"/>
      <c r="J25" s="966"/>
      <c r="K25" s="966"/>
      <c r="L25" s="966"/>
      <c r="M25" s="966"/>
      <c r="N25" s="966"/>
      <c r="O25" s="966"/>
      <c r="P25" s="966"/>
      <c r="Q25" s="966"/>
      <c r="R25" s="966"/>
      <c r="S25" s="966"/>
      <c r="T25" s="966"/>
      <c r="U25" s="966"/>
      <c r="V25" s="966"/>
      <c r="W25" s="966"/>
      <c r="X25" s="966"/>
      <c r="Y25" s="966"/>
      <c r="Z25" s="966"/>
      <c r="AA25" s="966"/>
      <c r="AB25" s="966"/>
      <c r="AC25" s="966"/>
      <c r="AD25" s="966"/>
      <c r="AE25" s="966"/>
      <c r="AF25" s="966"/>
      <c r="AG25" s="966"/>
      <c r="AH25" s="966"/>
      <c r="AI25" s="966"/>
      <c r="AJ25" s="966"/>
      <c r="AK25" s="966"/>
      <c r="AL25" s="335"/>
    </row>
    <row r="26" spans="1:38" s="741" customFormat="1" ht="11.85" customHeight="1">
      <c r="A26" s="337"/>
      <c r="B26" s="335"/>
      <c r="C26" s="336"/>
      <c r="D26" s="966"/>
      <c r="E26" s="966"/>
      <c r="F26" s="966"/>
      <c r="G26" s="966"/>
      <c r="H26" s="966"/>
      <c r="I26" s="966"/>
      <c r="J26" s="966"/>
      <c r="K26" s="966"/>
      <c r="L26" s="966"/>
      <c r="M26" s="966"/>
      <c r="N26" s="966"/>
      <c r="O26" s="966"/>
      <c r="P26" s="966"/>
      <c r="Q26" s="966"/>
      <c r="R26" s="966"/>
      <c r="S26" s="966"/>
      <c r="T26" s="966"/>
      <c r="U26" s="966"/>
      <c r="V26" s="966"/>
      <c r="W26" s="966"/>
      <c r="X26" s="966"/>
      <c r="Y26" s="966"/>
      <c r="Z26" s="966"/>
      <c r="AA26" s="966"/>
      <c r="AB26" s="966"/>
      <c r="AC26" s="966"/>
      <c r="AD26" s="966"/>
      <c r="AE26" s="966"/>
      <c r="AF26" s="966"/>
      <c r="AG26" s="966"/>
      <c r="AH26" s="966"/>
      <c r="AI26" s="966"/>
      <c r="AJ26" s="966"/>
      <c r="AK26" s="966"/>
      <c r="AL26" s="335"/>
    </row>
    <row r="27" spans="1:38" s="741" customFormat="1" ht="13.15" customHeight="1">
      <c r="A27" s="337"/>
      <c r="B27" s="335"/>
      <c r="C27" s="336"/>
      <c r="E27" s="966" t="s">
        <v>1441</v>
      </c>
      <c r="F27" s="966"/>
      <c r="G27" s="966"/>
      <c r="H27" s="966"/>
      <c r="I27" s="966"/>
      <c r="J27" s="966"/>
      <c r="K27" s="966"/>
      <c r="L27" s="966"/>
      <c r="M27" s="966"/>
      <c r="N27" s="966"/>
      <c r="O27" s="966"/>
      <c r="P27" s="966"/>
      <c r="Q27" s="966"/>
      <c r="R27" s="966"/>
      <c r="S27" s="966"/>
      <c r="T27" s="966"/>
      <c r="U27" s="966"/>
      <c r="V27" s="966"/>
      <c r="W27" s="966"/>
      <c r="X27" s="966"/>
      <c r="Y27" s="966"/>
      <c r="Z27" s="966"/>
      <c r="AA27" s="966"/>
      <c r="AB27" s="966"/>
      <c r="AC27" s="966"/>
      <c r="AD27" s="966"/>
      <c r="AE27" s="966"/>
      <c r="AF27" s="966"/>
      <c r="AG27" s="966"/>
      <c r="AH27" s="966"/>
      <c r="AI27" s="966"/>
      <c r="AJ27" s="966"/>
      <c r="AK27" s="966"/>
      <c r="AL27" s="335"/>
    </row>
    <row r="28" spans="1:38" s="741" customFormat="1">
      <c r="A28" s="337"/>
      <c r="B28" s="335"/>
      <c r="C28" s="336"/>
      <c r="D28" s="770"/>
      <c r="E28" s="966"/>
      <c r="F28" s="966"/>
      <c r="G28" s="966"/>
      <c r="H28" s="966"/>
      <c r="I28" s="966"/>
      <c r="J28" s="966"/>
      <c r="K28" s="966"/>
      <c r="L28" s="966"/>
      <c r="M28" s="966"/>
      <c r="N28" s="966"/>
      <c r="O28" s="966"/>
      <c r="P28" s="966"/>
      <c r="Q28" s="966"/>
      <c r="R28" s="966"/>
      <c r="S28" s="966"/>
      <c r="T28" s="966"/>
      <c r="U28" s="966"/>
      <c r="V28" s="966"/>
      <c r="W28" s="966"/>
      <c r="X28" s="966"/>
      <c r="Y28" s="966"/>
      <c r="Z28" s="966"/>
      <c r="AA28" s="966"/>
      <c r="AB28" s="966"/>
      <c r="AC28" s="966"/>
      <c r="AD28" s="966"/>
      <c r="AE28" s="966"/>
      <c r="AF28" s="966"/>
      <c r="AG28" s="966"/>
      <c r="AH28" s="966"/>
      <c r="AI28" s="966"/>
      <c r="AJ28" s="966"/>
      <c r="AK28" s="96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7" t="s">
        <v>1442</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1" customFormat="1">
      <c r="A31" s="337"/>
      <c r="B31" s="335"/>
      <c r="C31" s="336"/>
      <c r="D31" s="770"/>
      <c r="E31" s="973" t="s">
        <v>1507</v>
      </c>
      <c r="F31" s="973"/>
      <c r="G31" s="973"/>
      <c r="H31" s="973"/>
      <c r="I31" s="973"/>
      <c r="J31" s="973"/>
      <c r="K31" s="973"/>
      <c r="L31" s="973"/>
      <c r="M31" s="973"/>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c r="AL31" s="335"/>
    </row>
    <row r="32" spans="1:38">
      <c r="A32" s="152"/>
      <c r="C32" s="5"/>
    </row>
    <row r="33" spans="1:38">
      <c r="A33" s="152"/>
      <c r="D33" s="965" t="s">
        <v>1427</v>
      </c>
      <c r="E33" s="965"/>
      <c r="F33" s="965"/>
      <c r="G33" s="965"/>
      <c r="H33" s="965"/>
      <c r="I33" s="965"/>
      <c r="J33" s="965"/>
      <c r="K33" s="965"/>
      <c r="L33" s="965"/>
      <c r="M33" s="965"/>
      <c r="N33" s="965"/>
      <c r="O33" s="965"/>
      <c r="P33" s="965"/>
      <c r="Q33" s="965"/>
      <c r="R33" s="965"/>
      <c r="S33" s="965"/>
      <c r="T33" s="965"/>
      <c r="U33" s="965"/>
      <c r="V33" s="965"/>
      <c r="W33" s="965"/>
      <c r="X33" s="965"/>
      <c r="Y33" s="965"/>
      <c r="Z33" s="965"/>
      <c r="AA33" s="965"/>
      <c r="AB33" s="965"/>
      <c r="AC33" s="965"/>
      <c r="AD33" s="965"/>
      <c r="AE33" s="965"/>
      <c r="AF33" s="965"/>
      <c r="AG33" s="965"/>
      <c r="AH33" s="965"/>
      <c r="AI33" s="965"/>
      <c r="AJ33" s="965"/>
      <c r="AK33" s="965"/>
    </row>
    <row r="34" spans="1:38">
      <c r="A34" s="152"/>
      <c r="D34" s="965"/>
      <c r="E34" s="965"/>
      <c r="F34" s="965"/>
      <c r="G34" s="965"/>
      <c r="H34" s="965"/>
      <c r="I34" s="965"/>
      <c r="J34" s="965"/>
      <c r="K34" s="965"/>
      <c r="L34" s="965"/>
      <c r="M34" s="965"/>
      <c r="N34" s="965"/>
      <c r="O34" s="965"/>
      <c r="P34" s="965"/>
      <c r="Q34" s="965"/>
      <c r="R34" s="965"/>
      <c r="S34" s="965"/>
      <c r="T34" s="965"/>
      <c r="U34" s="965"/>
      <c r="V34" s="965"/>
      <c r="W34" s="965"/>
      <c r="X34" s="965"/>
      <c r="Y34" s="965"/>
      <c r="Z34" s="965"/>
      <c r="AA34" s="965"/>
      <c r="AB34" s="965"/>
      <c r="AC34" s="965"/>
      <c r="AD34" s="965"/>
      <c r="AE34" s="965"/>
      <c r="AF34" s="965"/>
      <c r="AG34" s="965"/>
      <c r="AH34" s="965"/>
      <c r="AI34" s="965"/>
      <c r="AJ34" s="965"/>
      <c r="AK34" s="965"/>
    </row>
    <row r="35" spans="1:38">
      <c r="A35" s="152"/>
      <c r="D35" s="259"/>
      <c r="E35" s="972" t="s">
        <v>1133</v>
      </c>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K35" s="972"/>
    </row>
    <row r="36" spans="1:38">
      <c r="A36" s="152"/>
      <c r="D36" s="259"/>
      <c r="E36" s="972" t="s">
        <v>1439</v>
      </c>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6" customFormat="1" ht="13.15" customHeight="1">
      <c r="A40" s="152"/>
      <c r="B40"/>
      <c r="C40" s="5"/>
      <c r="D40" s="152"/>
      <c r="E40" s="152" t="s">
        <v>707</v>
      </c>
      <c r="F40" s="966" t="s">
        <v>1401</v>
      </c>
    </row>
    <row r="41" spans="1:38" s="96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7" t="s">
        <v>1529</v>
      </c>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row>
    <row r="44" spans="1:38" s="794" customFormat="1">
      <c r="A44" s="152"/>
      <c r="B44" s="741"/>
      <c r="C44" s="5"/>
      <c r="D44" s="152"/>
      <c r="E44" s="152"/>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row>
    <row r="45" spans="1:38" s="794" customFormat="1" ht="13.15" customHeight="1">
      <c r="A45" s="152"/>
      <c r="B45" s="741"/>
      <c r="C45" s="5"/>
      <c r="D45" s="152"/>
      <c r="E45" s="152"/>
      <c r="F45" s="977"/>
      <c r="G45" s="977"/>
      <c r="H45" s="977"/>
      <c r="I45" s="977"/>
      <c r="J45" s="977"/>
      <c r="K45" s="977"/>
      <c r="L45" s="977"/>
      <c r="M45" s="977"/>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6" t="s">
        <v>1530</v>
      </c>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row>
    <row r="49" spans="1:38">
      <c r="A49" s="152"/>
      <c r="C49" s="5"/>
      <c r="D49" s="152"/>
      <c r="E49" s="152"/>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row>
    <row r="50" spans="1:38">
      <c r="A50" s="152"/>
      <c r="C50" s="5"/>
      <c r="D50" s="152"/>
      <c r="F50" s="966"/>
      <c r="G50" s="966"/>
      <c r="H50" s="966"/>
      <c r="I50" s="966"/>
      <c r="J50" s="966"/>
      <c r="K50" s="966"/>
      <c r="L50" s="966"/>
      <c r="M50" s="966"/>
      <c r="N50" s="966"/>
      <c r="O50" s="966"/>
      <c r="P50" s="966"/>
      <c r="Q50" s="966"/>
      <c r="R50" s="966"/>
      <c r="S50" s="966"/>
      <c r="T50" s="966"/>
      <c r="U50" s="966"/>
      <c r="V50" s="966"/>
      <c r="W50" s="966"/>
      <c r="X50" s="966"/>
      <c r="Y50" s="966"/>
      <c r="Z50" s="966"/>
      <c r="AA50" s="966"/>
      <c r="AB50" s="966"/>
      <c r="AC50" s="966"/>
      <c r="AD50" s="966"/>
      <c r="AE50" s="966"/>
      <c r="AF50" s="966"/>
      <c r="AG50" s="966"/>
      <c r="AH50" s="966"/>
      <c r="AI50" s="966"/>
      <c r="AJ50" s="966"/>
      <c r="AK50" s="96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8" t="s">
        <v>1443</v>
      </c>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8" t="s">
        <v>626</v>
      </c>
      <c r="H56" s="968"/>
      <c r="I56" s="968"/>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6" t="s">
        <v>1531</v>
      </c>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row>
    <row r="58" spans="1:38" s="2" customFormat="1">
      <c r="A58" s="337"/>
      <c r="B58" s="335"/>
      <c r="C58" s="336"/>
      <c r="D58" s="336"/>
      <c r="E58" s="337"/>
      <c r="F58" s="341"/>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6" t="s">
        <v>1403</v>
      </c>
      <c r="H64" s="966"/>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966"/>
      <c r="AK64" s="966"/>
    </row>
    <row r="65" spans="1:37">
      <c r="A65" s="152"/>
      <c r="C65" s="5"/>
      <c r="D65" s="152"/>
      <c r="E65" s="152"/>
      <c r="F65" s="9"/>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row>
    <row r="66" spans="1:37">
      <c r="A66" s="152"/>
      <c r="C66" s="5"/>
      <c r="D66" s="152"/>
      <c r="E66" s="152"/>
      <c r="F66" s="9"/>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row>
    <row r="67" spans="1:37" ht="13.15" customHeight="1">
      <c r="A67" s="152"/>
      <c r="C67" s="5"/>
      <c r="D67" s="152"/>
      <c r="E67" s="152"/>
      <c r="F67" s="9" t="s">
        <v>556</v>
      </c>
      <c r="G67" s="966" t="s">
        <v>1404</v>
      </c>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row>
    <row r="68" spans="1:37">
      <c r="A68" s="152"/>
      <c r="C68" s="5"/>
      <c r="D68" s="152"/>
      <c r="E68" s="152"/>
      <c r="F68" s="396"/>
      <c r="G68" s="966"/>
      <c r="H68" s="966"/>
      <c r="I68" s="966"/>
      <c r="J68" s="966"/>
      <c r="K68" s="966"/>
      <c r="L68" s="966"/>
      <c r="M68" s="966"/>
      <c r="N68" s="966"/>
      <c r="O68" s="966"/>
      <c r="P68" s="966"/>
      <c r="Q68" s="966"/>
      <c r="R68" s="966"/>
      <c r="S68" s="966"/>
      <c r="T68" s="966"/>
      <c r="U68" s="966"/>
      <c r="V68" s="966"/>
      <c r="W68" s="966"/>
      <c r="X68" s="966"/>
      <c r="Y68" s="966"/>
      <c r="Z68" s="966"/>
      <c r="AA68" s="966"/>
      <c r="AB68" s="966"/>
      <c r="AC68" s="966"/>
      <c r="AD68" s="966"/>
      <c r="AE68" s="966"/>
      <c r="AF68" s="966"/>
      <c r="AG68" s="966"/>
      <c r="AH68" s="966"/>
      <c r="AI68" s="966"/>
      <c r="AJ68" s="966"/>
      <c r="AK68" s="96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6" t="s">
        <v>1405</v>
      </c>
      <c r="H70" s="966"/>
      <c r="I70" s="966"/>
      <c r="J70" s="966"/>
      <c r="K70" s="966"/>
      <c r="L70" s="966"/>
      <c r="M70" s="966"/>
      <c r="N70" s="966"/>
      <c r="O70" s="966"/>
      <c r="P70" s="966"/>
      <c r="Q70" s="966"/>
      <c r="R70" s="966"/>
      <c r="S70" s="966"/>
      <c r="T70" s="966"/>
      <c r="U70" s="966"/>
      <c r="V70" s="966"/>
      <c r="W70" s="966"/>
      <c r="X70" s="966"/>
      <c r="Y70" s="966"/>
      <c r="Z70" s="966"/>
      <c r="AA70" s="966"/>
      <c r="AB70" s="966"/>
      <c r="AC70" s="966"/>
      <c r="AD70" s="966"/>
      <c r="AE70" s="966"/>
      <c r="AF70" s="966"/>
      <c r="AG70" s="966"/>
      <c r="AH70" s="966"/>
      <c r="AI70" s="966"/>
      <c r="AJ70" s="966"/>
      <c r="AK70" s="966"/>
    </row>
    <row r="71" spans="1:37">
      <c r="A71" s="152"/>
      <c r="C71" s="5"/>
      <c r="D71" s="152"/>
      <c r="E71" s="152"/>
      <c r="F71" s="258"/>
      <c r="G71" s="966"/>
      <c r="H71" s="966"/>
      <c r="I71" s="966"/>
      <c r="J71" s="966"/>
      <c r="K71" s="966"/>
      <c r="L71" s="966"/>
      <c r="M71" s="966"/>
      <c r="N71" s="966"/>
      <c r="O71" s="966"/>
      <c r="P71" s="966"/>
      <c r="Q71" s="966"/>
      <c r="R71" s="966"/>
      <c r="S71" s="966"/>
      <c r="T71" s="966"/>
      <c r="U71" s="966"/>
      <c r="V71" s="966"/>
      <c r="W71" s="966"/>
      <c r="X71" s="966"/>
      <c r="Y71" s="966"/>
      <c r="Z71" s="966"/>
      <c r="AA71" s="966"/>
      <c r="AB71" s="966"/>
      <c r="AC71" s="966"/>
      <c r="AD71" s="966"/>
      <c r="AE71" s="966"/>
      <c r="AF71" s="966"/>
      <c r="AG71" s="966"/>
      <c r="AH71" s="966"/>
      <c r="AI71" s="966"/>
      <c r="AJ71" s="966"/>
      <c r="AK71" s="966"/>
    </row>
    <row r="72" spans="1:37">
      <c r="A72" s="152"/>
      <c r="C72" s="5"/>
      <c r="D72" s="152"/>
      <c r="E72" s="152"/>
      <c r="F72" s="258" t="s">
        <v>556</v>
      </c>
      <c r="G72" s="966" t="s">
        <v>1406</v>
      </c>
      <c r="H72" s="966"/>
      <c r="I72" s="966"/>
      <c r="J72" s="966"/>
      <c r="K72" s="966"/>
      <c r="L72" s="966"/>
      <c r="M72" s="966"/>
      <c r="N72" s="966"/>
      <c r="O72" s="966"/>
      <c r="P72" s="966"/>
      <c r="Q72" s="966"/>
      <c r="R72" s="966"/>
      <c r="S72" s="966"/>
      <c r="T72" s="966"/>
      <c r="U72" s="966"/>
      <c r="V72" s="966"/>
      <c r="W72" s="966"/>
      <c r="X72" s="966"/>
      <c r="Y72" s="966"/>
      <c r="Z72" s="966"/>
      <c r="AA72" s="966"/>
      <c r="AB72" s="966"/>
      <c r="AC72" s="966"/>
      <c r="AD72" s="966"/>
      <c r="AE72" s="966"/>
      <c r="AF72" s="966"/>
      <c r="AG72" s="966"/>
      <c r="AH72" s="966"/>
      <c r="AI72" s="966"/>
      <c r="AJ72" s="966"/>
      <c r="AK72" s="966"/>
    </row>
    <row r="73" spans="1:37">
      <c r="A73" s="152"/>
      <c r="C73" s="5"/>
      <c r="D73" s="152"/>
      <c r="E73" s="152"/>
      <c r="F73" s="258"/>
      <c r="G73" s="966"/>
      <c r="H73" s="966"/>
      <c r="I73" s="966"/>
      <c r="J73" s="966"/>
      <c r="K73" s="966"/>
      <c r="L73" s="966"/>
      <c r="M73" s="966"/>
      <c r="N73" s="966"/>
      <c r="O73" s="966"/>
      <c r="P73" s="966"/>
      <c r="Q73" s="966"/>
      <c r="R73" s="966"/>
      <c r="S73" s="966"/>
      <c r="T73" s="966"/>
      <c r="U73" s="966"/>
      <c r="V73" s="966"/>
      <c r="W73" s="966"/>
      <c r="X73" s="966"/>
      <c r="Y73" s="966"/>
      <c r="Z73" s="966"/>
      <c r="AA73" s="966"/>
      <c r="AB73" s="966"/>
      <c r="AC73" s="966"/>
      <c r="AD73" s="966"/>
      <c r="AE73" s="966"/>
      <c r="AF73" s="966"/>
      <c r="AG73" s="966"/>
      <c r="AH73" s="966"/>
      <c r="AI73" s="966"/>
      <c r="AJ73" s="966"/>
      <c r="AK73" s="96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6" t="s">
        <v>1407</v>
      </c>
      <c r="H80" s="966"/>
      <c r="I80" s="966"/>
      <c r="J80" s="966"/>
      <c r="K80" s="966"/>
      <c r="L80" s="966"/>
      <c r="M80" s="966"/>
      <c r="N80" s="966"/>
      <c r="O80" s="966"/>
      <c r="P80" s="966"/>
      <c r="Q80" s="966"/>
      <c r="R80" s="966"/>
      <c r="S80" s="966"/>
      <c r="T80" s="966"/>
      <c r="U80" s="966"/>
      <c r="V80" s="966"/>
      <c r="W80" s="966"/>
      <c r="X80" s="966"/>
      <c r="Y80" s="966"/>
      <c r="Z80" s="966"/>
      <c r="AA80" s="966"/>
      <c r="AB80" s="966"/>
      <c r="AC80" s="966"/>
      <c r="AD80" s="966"/>
      <c r="AE80" s="966"/>
      <c r="AF80" s="966"/>
      <c r="AG80" s="966"/>
      <c r="AH80" s="966"/>
      <c r="AI80" s="966"/>
      <c r="AJ80" s="966"/>
      <c r="AK80" s="966"/>
    </row>
    <row r="81" spans="1:38">
      <c r="A81" s="152"/>
      <c r="C81" s="5"/>
      <c r="D81" s="152"/>
      <c r="E81" s="152"/>
      <c r="F81" s="152"/>
      <c r="G81" s="966"/>
      <c r="H81" s="966"/>
      <c r="I81" s="966"/>
      <c r="J81" s="966"/>
      <c r="K81" s="966"/>
      <c r="L81" s="966"/>
      <c r="M81" s="966"/>
      <c r="N81" s="966"/>
      <c r="O81" s="966"/>
      <c r="P81" s="966"/>
      <c r="Q81" s="966"/>
      <c r="R81" s="966"/>
      <c r="S81" s="966"/>
      <c r="T81" s="966"/>
      <c r="U81" s="966"/>
      <c r="V81" s="966"/>
      <c r="W81" s="966"/>
      <c r="X81" s="966"/>
      <c r="Y81" s="966"/>
      <c r="Z81" s="966"/>
      <c r="AA81" s="966"/>
      <c r="AB81" s="966"/>
      <c r="AC81" s="966"/>
      <c r="AD81" s="966"/>
      <c r="AE81" s="966"/>
      <c r="AF81" s="966"/>
      <c r="AG81" s="966"/>
      <c r="AH81" s="966"/>
      <c r="AI81" s="966"/>
      <c r="AJ81" s="966"/>
      <c r="AK81" s="966"/>
    </row>
    <row r="82" spans="1:38" s="741" customFormat="1">
      <c r="A82" s="152"/>
      <c r="C82" s="5"/>
      <c r="D82" s="152"/>
      <c r="E82" s="152"/>
      <c r="F82" s="152"/>
      <c r="G82" s="966"/>
      <c r="H82" s="966"/>
      <c r="I82" s="966"/>
      <c r="J82" s="966"/>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6"/>
      <c r="AK82" s="96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6" t="s">
        <v>1408</v>
      </c>
      <c r="H84" s="966"/>
      <c r="I84" s="966"/>
      <c r="J84" s="966"/>
      <c r="K84" s="966"/>
      <c r="L84" s="966"/>
      <c r="M84" s="966"/>
      <c r="N84" s="966"/>
      <c r="O84" s="966"/>
      <c r="P84" s="966"/>
      <c r="Q84" s="966"/>
      <c r="R84" s="966"/>
      <c r="S84" s="966"/>
      <c r="T84" s="966"/>
      <c r="U84" s="966"/>
      <c r="V84" s="966"/>
      <c r="W84" s="966"/>
      <c r="X84" s="966"/>
      <c r="Y84" s="966"/>
      <c r="Z84" s="966"/>
      <c r="AA84" s="966"/>
      <c r="AB84" s="966"/>
      <c r="AC84" s="966"/>
      <c r="AD84" s="966"/>
      <c r="AE84" s="966"/>
      <c r="AF84" s="966"/>
      <c r="AG84" s="966"/>
      <c r="AH84" s="966"/>
      <c r="AI84" s="966"/>
      <c r="AJ84" s="966"/>
      <c r="AK84" s="966"/>
    </row>
    <row r="85" spans="1:38">
      <c r="A85" s="152"/>
      <c r="C85" s="5"/>
      <c r="D85" s="152"/>
      <c r="E85" s="152"/>
      <c r="F85" s="152"/>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row>
    <row r="86" spans="1:38">
      <c r="A86" s="152"/>
      <c r="C86" s="5"/>
      <c r="D86" s="152"/>
      <c r="E86" s="152"/>
      <c r="G86" s="966"/>
      <c r="H86" s="966"/>
      <c r="I86" s="966"/>
      <c r="J86" s="966"/>
      <c r="K86" s="966"/>
      <c r="L86" s="966"/>
      <c r="M86" s="966"/>
      <c r="N86" s="966"/>
      <c r="O86" s="966"/>
      <c r="P86" s="966"/>
      <c r="Q86" s="966"/>
      <c r="R86" s="966"/>
      <c r="S86" s="966"/>
      <c r="T86" s="966"/>
      <c r="U86" s="966"/>
      <c r="V86" s="966"/>
      <c r="W86" s="966"/>
      <c r="X86" s="966"/>
      <c r="Y86" s="966"/>
      <c r="Z86" s="966"/>
      <c r="AA86" s="966"/>
      <c r="AB86" s="966"/>
      <c r="AC86" s="966"/>
      <c r="AD86" s="966"/>
      <c r="AE86" s="966"/>
      <c r="AF86" s="966"/>
      <c r="AG86" s="966"/>
      <c r="AH86" s="966"/>
      <c r="AI86" s="966"/>
      <c r="AJ86" s="966"/>
      <c r="AK86" s="96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4" t="s">
        <v>1409</v>
      </c>
      <c r="H88" s="974"/>
      <c r="I88" s="974"/>
      <c r="J88" s="974"/>
      <c r="K88" s="974"/>
      <c r="L88" s="974"/>
      <c r="M88" s="974"/>
      <c r="N88" s="974"/>
      <c r="O88" s="974"/>
      <c r="P88" s="974"/>
      <c r="Q88" s="974"/>
      <c r="R88" s="974"/>
      <c r="S88" s="974"/>
      <c r="T88" s="974"/>
      <c r="U88" s="974"/>
      <c r="V88" s="974"/>
      <c r="W88" s="974"/>
      <c r="X88" s="974"/>
      <c r="Y88" s="974"/>
      <c r="Z88" s="974"/>
      <c r="AA88" s="974"/>
      <c r="AB88" s="974"/>
      <c r="AC88" s="974"/>
      <c r="AD88" s="974"/>
      <c r="AE88" s="974"/>
      <c r="AF88" s="974"/>
      <c r="AG88" s="974"/>
      <c r="AH88" s="974"/>
      <c r="AI88" s="974"/>
      <c r="AJ88" s="974"/>
      <c r="AK88" s="974"/>
    </row>
    <row r="89" spans="1:38" s="741" customFormat="1">
      <c r="A89" s="152"/>
      <c r="C89" s="5"/>
      <c r="D89" s="152"/>
      <c r="E89" s="152"/>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152"/>
      <c r="C90" s="5"/>
      <c r="D90" s="152"/>
      <c r="E90" s="152"/>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6" t="s">
        <v>1410</v>
      </c>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row>
    <row r="93" spans="1:38">
      <c r="A93" s="152"/>
      <c r="C93" s="5"/>
      <c r="D93" s="152"/>
      <c r="E93" s="152"/>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6" t="s">
        <v>1411</v>
      </c>
      <c r="H95" s="966"/>
      <c r="I95" s="966"/>
      <c r="J95" s="966"/>
      <c r="K95" s="966"/>
      <c r="L95" s="966"/>
      <c r="M95" s="966"/>
      <c r="N95" s="966"/>
      <c r="O95" s="966"/>
      <c r="P95" s="966"/>
      <c r="Q95" s="966"/>
      <c r="R95" s="966"/>
      <c r="S95" s="966"/>
      <c r="T95" s="966"/>
      <c r="U95" s="966"/>
      <c r="V95" s="966"/>
      <c r="W95" s="966"/>
      <c r="X95" s="966"/>
      <c r="Y95" s="966"/>
      <c r="Z95" s="966"/>
      <c r="AA95" s="966"/>
      <c r="AB95" s="966"/>
      <c r="AC95" s="966"/>
      <c r="AD95" s="966"/>
      <c r="AE95" s="966"/>
      <c r="AF95" s="966"/>
      <c r="AG95" s="966"/>
      <c r="AH95" s="966"/>
      <c r="AI95" s="966"/>
      <c r="AJ95" s="966"/>
      <c r="AK95" s="966"/>
    </row>
    <row r="96" spans="1:38">
      <c r="A96" s="152"/>
      <c r="C96" s="188"/>
      <c r="D96" s="187"/>
      <c r="E96" s="187"/>
      <c r="F96" s="2"/>
      <c r="G96" s="966"/>
      <c r="H96" s="966"/>
      <c r="I96" s="966"/>
      <c r="J96" s="966"/>
      <c r="K96" s="966"/>
      <c r="L96" s="966"/>
      <c r="M96" s="966"/>
      <c r="N96" s="966"/>
      <c r="O96" s="966"/>
      <c r="P96" s="966"/>
      <c r="Q96" s="966"/>
      <c r="R96" s="966"/>
      <c r="S96" s="966"/>
      <c r="T96" s="966"/>
      <c r="U96" s="966"/>
      <c r="V96" s="966"/>
      <c r="W96" s="966"/>
      <c r="X96" s="966"/>
      <c r="Y96" s="966"/>
      <c r="Z96" s="966"/>
      <c r="AA96" s="966"/>
      <c r="AB96" s="966"/>
      <c r="AC96" s="966"/>
      <c r="AD96" s="966"/>
      <c r="AE96" s="966"/>
      <c r="AF96" s="966"/>
      <c r="AG96" s="966"/>
      <c r="AH96" s="966"/>
      <c r="AI96" s="966"/>
      <c r="AJ96" s="966"/>
      <c r="AK96" s="966"/>
      <c r="AL96" s="2"/>
    </row>
    <row r="97" spans="1:38">
      <c r="A97" s="152"/>
      <c r="C97" s="188"/>
      <c r="D97" s="187"/>
      <c r="E97" s="187"/>
      <c r="F97" s="2"/>
      <c r="G97" s="966"/>
      <c r="H97" s="966"/>
      <c r="I97" s="966"/>
      <c r="J97" s="966"/>
      <c r="K97" s="966"/>
      <c r="L97" s="966"/>
      <c r="M97" s="966"/>
      <c r="N97" s="966"/>
      <c r="O97" s="966"/>
      <c r="P97" s="966"/>
      <c r="Q97" s="966"/>
      <c r="R97" s="966"/>
      <c r="S97" s="966"/>
      <c r="T97" s="966"/>
      <c r="U97" s="966"/>
      <c r="V97" s="966"/>
      <c r="W97" s="966"/>
      <c r="X97" s="966"/>
      <c r="Y97" s="966"/>
      <c r="Z97" s="966"/>
      <c r="AA97" s="966"/>
      <c r="AB97" s="966"/>
      <c r="AC97" s="966"/>
      <c r="AD97" s="966"/>
      <c r="AE97" s="966"/>
      <c r="AF97" s="966"/>
      <c r="AG97" s="966"/>
      <c r="AH97" s="966"/>
      <c r="AI97" s="966"/>
      <c r="AJ97" s="966"/>
      <c r="AK97" s="966"/>
      <c r="AL97" s="2"/>
    </row>
    <row r="98" spans="1:38">
      <c r="A98" s="152"/>
      <c r="C98" s="2"/>
      <c r="D98" s="508"/>
      <c r="E98" s="975" t="s">
        <v>1412</v>
      </c>
      <c r="F98" s="975"/>
      <c r="G98" s="975"/>
      <c r="H98" s="975"/>
      <c r="I98" s="975"/>
      <c r="J98" s="975"/>
      <c r="K98" s="975"/>
      <c r="L98" s="975"/>
      <c r="M98" s="975"/>
      <c r="N98" s="975"/>
      <c r="O98" s="975"/>
      <c r="P98" s="975"/>
      <c r="Q98" s="975"/>
      <c r="R98" s="975"/>
      <c r="S98" s="975"/>
      <c r="T98" s="975"/>
      <c r="U98" s="975"/>
      <c r="V98" s="975"/>
      <c r="W98" s="975"/>
      <c r="X98" s="975"/>
      <c r="Y98" s="975"/>
      <c r="Z98" s="975"/>
      <c r="AA98" s="975"/>
      <c r="AB98" s="975"/>
      <c r="AC98" s="975"/>
      <c r="AD98" s="975"/>
      <c r="AE98" s="975"/>
      <c r="AF98" s="975"/>
      <c r="AG98" s="975"/>
      <c r="AH98" s="975"/>
      <c r="AI98" s="975"/>
      <c r="AJ98" s="975"/>
      <c r="AK98" s="975"/>
      <c r="AL98" s="2"/>
    </row>
    <row r="99" spans="1:38">
      <c r="A99" s="152"/>
      <c r="D99" s="156"/>
      <c r="E99" s="975"/>
      <c r="F99" s="975"/>
      <c r="G99" s="975"/>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6" t="s">
        <v>1413</v>
      </c>
      <c r="H205" s="966"/>
      <c r="I205" s="966"/>
      <c r="J205" s="966"/>
      <c r="K205" s="966"/>
      <c r="L205" s="966"/>
      <c r="M205" s="966"/>
      <c r="N205" s="966"/>
      <c r="O205" s="966"/>
      <c r="P205" s="966"/>
      <c r="Q205" s="966"/>
      <c r="R205" s="966"/>
      <c r="S205" s="966"/>
      <c r="T205" s="966"/>
      <c r="U205" s="966"/>
      <c r="V205" s="966"/>
      <c r="W205" s="966"/>
      <c r="X205" s="966"/>
      <c r="Y205" s="966"/>
      <c r="Z205" s="966"/>
      <c r="AA205" s="966"/>
      <c r="AB205" s="966"/>
      <c r="AC205" s="966"/>
      <c r="AD205" s="966"/>
      <c r="AE205" s="966"/>
      <c r="AF205" s="966"/>
      <c r="AG205" s="966"/>
      <c r="AH205" s="966"/>
      <c r="AI205" s="966"/>
      <c r="AJ205" s="966"/>
      <c r="AK205" s="966"/>
    </row>
    <row r="206" spans="2:37">
      <c r="B206" s="152"/>
      <c r="C206" s="152"/>
      <c r="D206" s="5"/>
      <c r="G206" s="966"/>
      <c r="H206" s="966"/>
      <c r="I206" s="966"/>
      <c r="J206" s="966"/>
      <c r="K206" s="966"/>
      <c r="L206" s="966"/>
      <c r="M206" s="966"/>
      <c r="N206" s="966"/>
      <c r="O206" s="966"/>
      <c r="P206" s="966"/>
      <c r="Q206" s="966"/>
      <c r="R206" s="966"/>
      <c r="S206" s="966"/>
      <c r="T206" s="966"/>
      <c r="U206" s="966"/>
      <c r="V206" s="966"/>
      <c r="W206" s="966"/>
      <c r="X206" s="966"/>
      <c r="Y206" s="966"/>
      <c r="Z206" s="966"/>
      <c r="AA206" s="966"/>
      <c r="AB206" s="966"/>
      <c r="AC206" s="966"/>
      <c r="AD206" s="966"/>
      <c r="AE206" s="966"/>
      <c r="AF206" s="966"/>
      <c r="AG206" s="966"/>
      <c r="AH206" s="966"/>
      <c r="AI206" s="966"/>
      <c r="AJ206" s="966"/>
      <c r="AK206" s="96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6" t="s">
        <v>1388</v>
      </c>
      <c r="G336" s="966"/>
      <c r="H336" s="966"/>
      <c r="I336" s="966"/>
      <c r="J336" s="966"/>
      <c r="K336" s="966"/>
      <c r="L336" s="966"/>
      <c r="M336" s="966"/>
      <c r="N336" s="966"/>
      <c r="O336" s="966"/>
      <c r="P336" s="966"/>
      <c r="Q336" s="966"/>
      <c r="R336" s="966"/>
      <c r="S336" s="966"/>
      <c r="T336" s="966"/>
      <c r="U336" s="966"/>
      <c r="V336" s="966"/>
      <c r="W336" s="966"/>
      <c r="X336" s="966"/>
      <c r="Y336" s="966"/>
      <c r="Z336" s="966"/>
      <c r="AA336" s="966"/>
      <c r="AB336" s="966"/>
      <c r="AC336" s="966"/>
      <c r="AD336" s="966"/>
      <c r="AE336" s="966"/>
      <c r="AF336" s="966"/>
      <c r="AG336" s="966"/>
      <c r="AH336" s="966"/>
      <c r="AI336" s="966"/>
      <c r="AJ336" s="966"/>
      <c r="AK336" s="966"/>
    </row>
    <row r="337" spans="2:37">
      <c r="B337" s="5"/>
      <c r="E337" s="152"/>
      <c r="F337" s="966"/>
      <c r="G337" s="966"/>
      <c r="H337" s="966"/>
      <c r="I337" s="966"/>
      <c r="J337" s="966"/>
      <c r="K337" s="966"/>
      <c r="L337" s="966"/>
      <c r="M337" s="966"/>
      <c r="N337" s="966"/>
      <c r="O337" s="966"/>
      <c r="P337" s="966"/>
      <c r="Q337" s="966"/>
      <c r="R337" s="966"/>
      <c r="S337" s="966"/>
      <c r="T337" s="966"/>
      <c r="U337" s="966"/>
      <c r="V337" s="966"/>
      <c r="W337" s="966"/>
      <c r="X337" s="966"/>
      <c r="Y337" s="966"/>
      <c r="Z337" s="966"/>
      <c r="AA337" s="966"/>
      <c r="AB337" s="966"/>
      <c r="AC337" s="966"/>
      <c r="AD337" s="966"/>
      <c r="AE337" s="966"/>
      <c r="AF337" s="966"/>
      <c r="AG337" s="966"/>
      <c r="AH337" s="966"/>
      <c r="AI337" s="966"/>
      <c r="AJ337" s="966"/>
      <c r="AK337" s="966"/>
    </row>
    <row r="338" spans="2:37">
      <c r="B338" s="5"/>
      <c r="E338" s="152"/>
      <c r="F338" s="966"/>
      <c r="G338" s="966"/>
      <c r="H338" s="966"/>
      <c r="I338" s="966"/>
      <c r="J338" s="966"/>
      <c r="K338" s="966"/>
      <c r="L338" s="966"/>
      <c r="M338" s="966"/>
      <c r="N338" s="966"/>
      <c r="O338" s="966"/>
      <c r="P338" s="966"/>
      <c r="Q338" s="966"/>
      <c r="R338" s="966"/>
      <c r="S338" s="966"/>
      <c r="T338" s="966"/>
      <c r="U338" s="966"/>
      <c r="V338" s="966"/>
      <c r="W338" s="966"/>
      <c r="X338" s="966"/>
      <c r="Y338" s="966"/>
      <c r="Z338" s="966"/>
      <c r="AA338" s="966"/>
      <c r="AB338" s="966"/>
      <c r="AC338" s="966"/>
      <c r="AD338" s="966"/>
      <c r="AE338" s="966"/>
      <c r="AF338" s="966"/>
      <c r="AG338" s="966"/>
      <c r="AH338" s="966"/>
      <c r="AI338" s="966"/>
      <c r="AJ338" s="966"/>
      <c r="AK338" s="96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8" t="s">
        <v>1503</v>
      </c>
      <c r="F341" s="968"/>
      <c r="G341" s="968"/>
      <c r="H341" s="968"/>
      <c r="I341" s="968"/>
      <c r="J341" s="968"/>
      <c r="K341" s="968"/>
      <c r="L341" s="968"/>
      <c r="M341" s="968"/>
      <c r="N341" s="968"/>
      <c r="O341" s="968"/>
      <c r="P341" s="968"/>
      <c r="Q341" s="968"/>
      <c r="R341" s="968"/>
      <c r="S341" s="968"/>
      <c r="T341" s="968"/>
      <c r="U341" s="968"/>
      <c r="V341" s="968"/>
      <c r="W341" s="968"/>
      <c r="X341" s="968"/>
      <c r="Y341" s="968"/>
      <c r="Z341" s="968"/>
      <c r="AA341" s="968"/>
      <c r="AB341" s="968"/>
      <c r="AC341" s="968"/>
      <c r="AD341" s="968"/>
      <c r="AE341" s="968"/>
      <c r="AF341" s="968"/>
      <c r="AG341" s="968"/>
      <c r="AH341" s="968"/>
      <c r="AI341" s="968"/>
      <c r="AJ341" s="968"/>
      <c r="AK341" s="968"/>
    </row>
    <row r="342" spans="2:37" s="741" customFormat="1">
      <c r="B342" s="5"/>
      <c r="E342" s="968"/>
      <c r="F342" s="968"/>
      <c r="G342" s="968"/>
      <c r="H342" s="968"/>
      <c r="I342" s="968"/>
      <c r="J342" s="968"/>
      <c r="K342" s="968"/>
      <c r="L342" s="968"/>
      <c r="M342" s="968"/>
      <c r="N342" s="968"/>
      <c r="O342" s="968"/>
      <c r="P342" s="968"/>
      <c r="Q342" s="968"/>
      <c r="R342" s="968"/>
      <c r="S342" s="968"/>
      <c r="T342" s="968"/>
      <c r="U342" s="968"/>
      <c r="V342" s="968"/>
      <c r="W342" s="968"/>
      <c r="X342" s="968"/>
      <c r="Y342" s="968"/>
      <c r="Z342" s="968"/>
      <c r="AA342" s="968"/>
      <c r="AB342" s="968"/>
      <c r="AC342" s="968"/>
      <c r="AD342" s="968"/>
      <c r="AE342" s="968"/>
      <c r="AF342" s="968"/>
      <c r="AG342" s="968"/>
      <c r="AH342" s="968"/>
      <c r="AI342" s="968"/>
      <c r="AJ342" s="968"/>
      <c r="AK342" s="968"/>
    </row>
    <row r="343" spans="2:37" s="741" customFormat="1">
      <c r="B343" s="5"/>
      <c r="E343" s="968"/>
      <c r="F343" s="968"/>
      <c r="G343" s="968"/>
      <c r="H343" s="968"/>
      <c r="I343" s="968"/>
      <c r="J343" s="968"/>
      <c r="K343" s="968"/>
      <c r="L343" s="968"/>
      <c r="M343" s="968"/>
      <c r="N343" s="968"/>
      <c r="O343" s="968"/>
      <c r="P343" s="968"/>
      <c r="Q343" s="968"/>
      <c r="R343" s="968"/>
      <c r="S343" s="968"/>
      <c r="T343" s="968"/>
      <c r="U343" s="968"/>
      <c r="V343" s="968"/>
      <c r="W343" s="968"/>
      <c r="X343" s="968"/>
      <c r="Y343" s="968"/>
      <c r="Z343" s="968"/>
      <c r="AA343" s="968"/>
      <c r="AB343" s="968"/>
      <c r="AC343" s="968"/>
      <c r="AD343" s="968"/>
      <c r="AE343" s="968"/>
      <c r="AF343" s="968"/>
      <c r="AG343" s="968"/>
      <c r="AH343" s="968"/>
      <c r="AI343" s="968"/>
      <c r="AJ343" s="968"/>
      <c r="AK343" s="968"/>
    </row>
    <row r="344" spans="2:37" s="741" customFormat="1">
      <c r="B344" s="5"/>
      <c r="E344" s="968"/>
      <c r="F344" s="968"/>
      <c r="G344" s="968"/>
      <c r="H344" s="968"/>
      <c r="I344" s="968"/>
      <c r="J344" s="968"/>
      <c r="K344" s="968"/>
      <c r="L344" s="968"/>
      <c r="M344" s="968"/>
      <c r="N344" s="968"/>
      <c r="O344" s="968"/>
      <c r="P344" s="968"/>
      <c r="Q344" s="968"/>
      <c r="R344" s="968"/>
      <c r="S344" s="968"/>
      <c r="T344" s="968"/>
      <c r="U344" s="968"/>
      <c r="V344" s="968"/>
      <c r="W344" s="968"/>
      <c r="X344" s="968"/>
      <c r="Y344" s="968"/>
      <c r="Z344" s="968"/>
      <c r="AA344" s="968"/>
      <c r="AB344" s="968"/>
      <c r="AC344" s="968"/>
      <c r="AD344" s="968"/>
      <c r="AE344" s="968"/>
      <c r="AF344" s="968"/>
      <c r="AG344" s="968"/>
      <c r="AH344" s="968"/>
      <c r="AI344" s="968"/>
      <c r="AJ344" s="968"/>
      <c r="AK344" s="968"/>
    </row>
    <row r="345" spans="2:37" s="741" customFormat="1">
      <c r="B345" s="5"/>
      <c r="E345" s="968"/>
      <c r="F345" s="968"/>
      <c r="G345" s="968"/>
      <c r="H345" s="968"/>
      <c r="I345" s="968"/>
      <c r="J345" s="968"/>
      <c r="K345" s="968"/>
      <c r="L345" s="968"/>
      <c r="M345" s="968"/>
      <c r="N345" s="968"/>
      <c r="O345" s="968"/>
      <c r="P345" s="968"/>
      <c r="Q345" s="968"/>
      <c r="R345" s="968"/>
      <c r="S345" s="968"/>
      <c r="T345" s="968"/>
      <c r="U345" s="968"/>
      <c r="V345" s="968"/>
      <c r="W345" s="968"/>
      <c r="X345" s="968"/>
      <c r="Y345" s="968"/>
      <c r="Z345" s="968"/>
      <c r="AA345" s="968"/>
      <c r="AB345" s="968"/>
      <c r="AC345" s="968"/>
      <c r="AD345" s="968"/>
      <c r="AE345" s="968"/>
      <c r="AF345" s="968"/>
      <c r="AG345" s="968"/>
      <c r="AH345" s="968"/>
      <c r="AI345" s="968"/>
      <c r="AJ345" s="968"/>
      <c r="AK345" s="968"/>
    </row>
    <row r="346" spans="2:37" s="741" customFormat="1">
      <c r="B346" s="5"/>
      <c r="E346" s="6" t="s">
        <v>119</v>
      </c>
      <c r="F346" s="966" t="s">
        <v>1505</v>
      </c>
      <c r="G346" s="966"/>
      <c r="H346" s="966"/>
      <c r="I346" s="966"/>
      <c r="J346" s="966"/>
      <c r="K346" s="966"/>
      <c r="L346" s="966"/>
      <c r="M346" s="966"/>
      <c r="N346" s="966"/>
      <c r="O346" s="966"/>
      <c r="P346" s="966"/>
      <c r="Q346" s="966"/>
      <c r="R346" s="966"/>
      <c r="S346" s="966"/>
      <c r="T346" s="966"/>
      <c r="U346" s="966"/>
      <c r="V346" s="966"/>
      <c r="W346" s="966"/>
      <c r="X346" s="966"/>
      <c r="Y346" s="966"/>
      <c r="Z346" s="966"/>
      <c r="AA346" s="966"/>
      <c r="AB346" s="966"/>
      <c r="AC346" s="966"/>
      <c r="AD346" s="966"/>
      <c r="AE346" s="966"/>
      <c r="AF346" s="966"/>
      <c r="AG346" s="966"/>
      <c r="AH346" s="966"/>
      <c r="AI346" s="966"/>
      <c r="AJ346" s="966"/>
      <c r="AK346" s="966"/>
    </row>
    <row r="347" spans="2:37" s="741" customFormat="1">
      <c r="B347" s="5"/>
      <c r="E347" s="6"/>
      <c r="F347" s="966"/>
      <c r="G347" s="966"/>
      <c r="H347" s="966"/>
      <c r="I347" s="966"/>
      <c r="J347" s="966"/>
      <c r="K347" s="966"/>
      <c r="L347" s="966"/>
      <c r="M347" s="966"/>
      <c r="N347" s="966"/>
      <c r="O347" s="966"/>
      <c r="P347" s="966"/>
      <c r="Q347" s="966"/>
      <c r="R347" s="966"/>
      <c r="S347" s="966"/>
      <c r="T347" s="966"/>
      <c r="U347" s="966"/>
      <c r="V347" s="966"/>
      <c r="W347" s="966"/>
      <c r="X347" s="966"/>
      <c r="Y347" s="966"/>
      <c r="Z347" s="966"/>
      <c r="AA347" s="966"/>
      <c r="AB347" s="966"/>
      <c r="AC347" s="966"/>
      <c r="AD347" s="966"/>
      <c r="AE347" s="966"/>
      <c r="AF347" s="966"/>
      <c r="AG347" s="966"/>
      <c r="AH347" s="966"/>
      <c r="AI347" s="966"/>
      <c r="AJ347" s="966"/>
      <c r="AK347" s="966"/>
    </row>
    <row r="348" spans="2:37" s="741" customFormat="1">
      <c r="B348" s="5"/>
      <c r="E348" s="6"/>
      <c r="F348" s="966"/>
      <c r="G348" s="966"/>
      <c r="H348" s="966"/>
      <c r="I348" s="966"/>
      <c r="J348" s="966"/>
      <c r="K348" s="966"/>
      <c r="L348" s="966"/>
      <c r="M348" s="966"/>
      <c r="N348" s="966"/>
      <c r="O348" s="966"/>
      <c r="P348" s="966"/>
      <c r="Q348" s="966"/>
      <c r="R348" s="966"/>
      <c r="S348" s="966"/>
      <c r="T348" s="966"/>
      <c r="U348" s="966"/>
      <c r="V348" s="966"/>
      <c r="W348" s="966"/>
      <c r="X348" s="966"/>
      <c r="Y348" s="966"/>
      <c r="Z348" s="966"/>
      <c r="AA348" s="966"/>
      <c r="AB348" s="966"/>
      <c r="AC348" s="966"/>
      <c r="AD348" s="966"/>
      <c r="AE348" s="966"/>
      <c r="AF348" s="966"/>
      <c r="AG348" s="966"/>
      <c r="AH348" s="966"/>
      <c r="AI348" s="966"/>
      <c r="AJ348" s="966"/>
      <c r="AK348" s="966"/>
    </row>
    <row r="349" spans="2:37" s="741" customFormat="1">
      <c r="B349" s="5"/>
      <c r="E349" s="6"/>
      <c r="F349" s="966"/>
      <c r="G349" s="966"/>
      <c r="H349" s="966"/>
      <c r="I349" s="966"/>
      <c r="J349" s="966"/>
      <c r="K349" s="966"/>
      <c r="L349" s="966"/>
      <c r="M349" s="966"/>
      <c r="N349" s="966"/>
      <c r="O349" s="966"/>
      <c r="P349" s="966"/>
      <c r="Q349" s="966"/>
      <c r="R349" s="966"/>
      <c r="S349" s="966"/>
      <c r="T349" s="966"/>
      <c r="U349" s="966"/>
      <c r="V349" s="966"/>
      <c r="W349" s="966"/>
      <c r="X349" s="966"/>
      <c r="Y349" s="966"/>
      <c r="Z349" s="966"/>
      <c r="AA349" s="966"/>
      <c r="AB349" s="966"/>
      <c r="AC349" s="966"/>
      <c r="AD349" s="966"/>
      <c r="AE349" s="966"/>
      <c r="AF349" s="966"/>
      <c r="AG349" s="966"/>
      <c r="AH349" s="966"/>
      <c r="AI349" s="966"/>
      <c r="AJ349" s="966"/>
      <c r="AK349" s="966"/>
    </row>
    <row r="350" spans="2:37" s="741" customFormat="1">
      <c r="B350" s="5"/>
      <c r="E350" s="6" t="s">
        <v>120</v>
      </c>
      <c r="F350" s="966" t="s">
        <v>1504</v>
      </c>
      <c r="G350" s="966"/>
      <c r="H350" s="966"/>
      <c r="I350" s="966"/>
      <c r="J350" s="966"/>
      <c r="K350" s="966"/>
      <c r="L350" s="966"/>
      <c r="M350" s="966"/>
      <c r="N350" s="966"/>
      <c r="O350" s="966"/>
      <c r="P350" s="966"/>
      <c r="Q350" s="966"/>
      <c r="R350" s="966"/>
      <c r="S350" s="966"/>
      <c r="T350" s="966"/>
      <c r="U350" s="966"/>
      <c r="V350" s="966"/>
      <c r="W350" s="966"/>
      <c r="X350" s="966"/>
      <c r="Y350" s="966"/>
      <c r="Z350" s="966"/>
      <c r="AA350" s="966"/>
      <c r="AB350" s="966"/>
      <c r="AC350" s="966"/>
      <c r="AD350" s="966"/>
      <c r="AE350" s="966"/>
      <c r="AF350" s="966"/>
      <c r="AG350" s="966"/>
      <c r="AH350" s="966"/>
      <c r="AI350" s="966"/>
      <c r="AJ350" s="966"/>
      <c r="AK350" s="966"/>
    </row>
    <row r="351" spans="2:37" s="741" customFormat="1">
      <c r="B351" s="5"/>
      <c r="F351" s="966"/>
      <c r="G351" s="966"/>
      <c r="H351" s="966"/>
      <c r="I351" s="966"/>
      <c r="J351" s="966"/>
      <c r="K351" s="966"/>
      <c r="L351" s="966"/>
      <c r="M351" s="966"/>
      <c r="N351" s="966"/>
      <c r="O351" s="966"/>
      <c r="P351" s="966"/>
      <c r="Q351" s="966"/>
      <c r="R351" s="966"/>
      <c r="S351" s="966"/>
      <c r="T351" s="966"/>
      <c r="U351" s="966"/>
      <c r="V351" s="966"/>
      <c r="W351" s="966"/>
      <c r="X351" s="966"/>
      <c r="Y351" s="966"/>
      <c r="Z351" s="966"/>
      <c r="AA351" s="966"/>
      <c r="AB351" s="966"/>
      <c r="AC351" s="966"/>
      <c r="AD351" s="966"/>
      <c r="AE351" s="966"/>
      <c r="AF351" s="966"/>
      <c r="AG351" s="966"/>
      <c r="AH351" s="966"/>
      <c r="AI351" s="966"/>
      <c r="AJ351" s="966"/>
      <c r="AK351" s="966"/>
    </row>
    <row r="352" spans="2:37" s="741" customFormat="1">
      <c r="B352" s="5"/>
      <c r="F352" s="966"/>
      <c r="G352" s="966"/>
      <c r="H352" s="966"/>
      <c r="I352" s="966"/>
      <c r="J352" s="966"/>
      <c r="K352" s="966"/>
      <c r="L352" s="966"/>
      <c r="M352" s="966"/>
      <c r="N352" s="966"/>
      <c r="O352" s="966"/>
      <c r="P352" s="966"/>
      <c r="Q352" s="966"/>
      <c r="R352" s="966"/>
      <c r="S352" s="966"/>
      <c r="T352" s="966"/>
      <c r="U352" s="966"/>
      <c r="V352" s="966"/>
      <c r="W352" s="966"/>
      <c r="X352" s="966"/>
      <c r="Y352" s="966"/>
      <c r="Z352" s="966"/>
      <c r="AA352" s="966"/>
      <c r="AB352" s="966"/>
      <c r="AC352" s="966"/>
      <c r="AD352" s="966"/>
      <c r="AE352" s="966"/>
      <c r="AF352" s="966"/>
      <c r="AG352" s="966"/>
      <c r="AH352" s="966"/>
      <c r="AI352" s="966"/>
      <c r="AJ352" s="966"/>
      <c r="AK352" s="96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9" t="s">
        <v>1494</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1"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1546</v>
      </c>
    </row>
    <row r="368" spans="1:38" s="971"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7" t="s">
        <v>1561</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1"/>
    </row>
    <row r="387" spans="1:38" s="741" customFormat="1">
      <c r="A387" s="701"/>
      <c r="B387" s="188"/>
      <c r="C387" s="701"/>
      <c r="D387" s="701"/>
      <c r="E387" s="702"/>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1"/>
    </row>
    <row r="388" spans="1:38" s="741" customFormat="1">
      <c r="A388" s="701"/>
      <c r="B388" s="188"/>
      <c r="C388" s="701"/>
      <c r="D388" s="701"/>
      <c r="E388" s="702"/>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5703125" style="489" customWidth="1"/>
    <col min="4" max="4" width="3.5703125" style="489" customWidth="1"/>
    <col min="5" max="6" width="15.5703125" style="489" customWidth="1"/>
    <col min="7" max="7" width="3.5703125" style="489" customWidth="1"/>
    <col min="8" max="9" width="15.5703125" style="489" customWidth="1"/>
    <col min="10" max="16" width="15.5703125" style="489" hidden="1" customWidth="1"/>
    <col min="17" max="16383" width="9.140625" style="489" hidden="1"/>
    <col min="16384" max="16384" width="0.42578125" style="489" customWidth="1"/>
  </cols>
  <sheetData>
    <row r="1" spans="1:11">
      <c r="A1" s="1714" t="s">
        <v>1010</v>
      </c>
      <c r="B1" s="1714"/>
      <c r="C1" s="1714"/>
      <c r="D1" s="1714"/>
      <c r="E1" s="1714"/>
      <c r="F1" s="1714"/>
      <c r="G1" s="1714"/>
      <c r="H1" s="1714"/>
      <c r="I1" s="1714"/>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SRO/Studio</v>
      </c>
      <c r="B4" s="691">
        <f>Application!G709</f>
        <v>11</v>
      </c>
      <c r="C4" s="682">
        <f>Application!K709</f>
        <v>729</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5</v>
      </c>
      <c r="C5" s="682">
        <f>Application!K710</f>
        <v>767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v>
      </c>
      <c r="C6" s="682">
        <f>Application!K711</f>
        <v>916</v>
      </c>
      <c r="D6" s="683"/>
      <c r="E6" s="493"/>
      <c r="F6" s="684">
        <f t="shared" si="0"/>
        <v>0</v>
      </c>
      <c r="G6" s="685"/>
      <c r="H6" s="682" t="str">
        <f t="shared" si="1"/>
        <v xml:space="preserve"> </v>
      </c>
      <c r="I6" s="684" t="str">
        <f t="shared" si="2"/>
        <v xml:space="preserve"> </v>
      </c>
      <c r="J6" s="335"/>
      <c r="K6" s="490"/>
    </row>
    <row r="7" spans="1:11">
      <c r="A7" s="682" t="str">
        <f>Application!B712</f>
        <v>SRO/Studio</v>
      </c>
      <c r="B7" s="691">
        <f>Application!G712</f>
        <v>5</v>
      </c>
      <c r="C7" s="682">
        <f>Application!K712</f>
        <v>1242</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29</v>
      </c>
      <c r="C8" s="682">
        <f>Application!K713</f>
        <v>1316</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4</v>
      </c>
      <c r="C9" s="682">
        <f>Application!K714</f>
        <v>1575</v>
      </c>
      <c r="D9" s="683"/>
      <c r="E9" s="493"/>
      <c r="F9" s="684">
        <f t="shared" si="0"/>
        <v>0</v>
      </c>
      <c r="G9" s="685"/>
      <c r="H9" s="682" t="str">
        <f t="shared" si="1"/>
        <v xml:space="preserve"> </v>
      </c>
      <c r="I9" s="684" t="str">
        <f t="shared" si="2"/>
        <v xml:space="preserve"> </v>
      </c>
      <c r="J9" s="335"/>
      <c r="K9" s="490"/>
    </row>
    <row r="10" spans="1:11">
      <c r="A10" s="682" t="str">
        <f>Application!B715</f>
        <v>SRO/Studio</v>
      </c>
      <c r="B10" s="691">
        <f>Application!G715</f>
        <v>3</v>
      </c>
      <c r="C10" s="682">
        <f>Application!K715</f>
        <v>1498</v>
      </c>
      <c r="D10" s="683"/>
      <c r="E10" s="493"/>
      <c r="F10" s="684">
        <f t="shared" si="0"/>
        <v>0</v>
      </c>
      <c r="G10" s="685"/>
      <c r="H10" s="682" t="str">
        <f t="shared" si="1"/>
        <v xml:space="preserve"> </v>
      </c>
      <c r="I10" s="684" t="str">
        <f t="shared" si="2"/>
        <v xml:space="preserve"> </v>
      </c>
      <c r="J10" s="335"/>
      <c r="K10" s="490"/>
    </row>
    <row r="11" spans="1:11">
      <c r="A11" s="682" t="str">
        <f>Application!B716</f>
        <v>1 Bedroom</v>
      </c>
      <c r="B11" s="691">
        <f>Application!G716</f>
        <v>20</v>
      </c>
      <c r="C11" s="682">
        <f>Application!K716</f>
        <v>1591</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7</v>
      </c>
      <c r="C12" s="682">
        <f>Application!K717</f>
        <v>1904</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114002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5703125" style="335" customWidth="1"/>
    <col min="2" max="4" width="14.5703125" style="335" customWidth="1"/>
    <col min="5" max="5" width="50.570312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0</v>
      </c>
      <c r="C5" s="438">
        <f>'Sources and Uses Budget'!$C4</f>
        <v>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v>
      </c>
      <c r="C7" s="438">
        <f>'Sources and Uses Budget'!$C6</f>
        <v>5000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5000</v>
      </c>
      <c r="C9" s="442">
        <f>SUM(C5:C8)</f>
        <v>5000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5000</v>
      </c>
      <c r="C13" s="442">
        <f>SUM(C9+C12)</f>
        <v>5000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39511849</v>
      </c>
      <c r="C30" s="438">
        <f>'Sources and Uses Budget'!$C29</f>
        <v>39511849</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1506787</v>
      </c>
      <c r="C31" s="438">
        <f>'Sources and Uses Budget'!$C30</f>
        <v>1506787</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2811732</v>
      </c>
      <c r="C32" s="438">
        <f>'Sources and Uses Budget'!$C31</f>
        <v>2811732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524235</v>
      </c>
      <c r="C35" s="438">
        <f>'Sources and Uses Budget'!$C34</f>
        <v>524235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360385</v>
      </c>
      <c r="C36" s="438">
        <f>'Sources and Uses Budget'!$C35</f>
        <v>360385</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44714988</v>
      </c>
      <c r="C37" s="442">
        <f>SUM(C29:C36)</f>
        <v>44714988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1639863</v>
      </c>
      <c r="C39" s="438">
        <f>'Sources and Uses Budget'!$C38</f>
        <v>1639863</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1639863</v>
      </c>
      <c r="C41" s="442">
        <f>SUM(C39:C40)</f>
        <v>1639863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648825</v>
      </c>
      <c r="C42" s="438">
        <f>'Sources and Uses Budget'!$C41</f>
        <v>648825</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2139448</v>
      </c>
      <c r="C44" s="438">
        <f>'Sources and Uses Budget'!$C43</f>
        <v>2139448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321905</v>
      </c>
      <c r="C45" s="438">
        <f>'Sources and Uses Budget'!$C44</f>
        <v>321905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498360</v>
      </c>
      <c r="C48" s="438">
        <f>'Sources and Uses Budget'!$C47</f>
        <v>498360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100000</v>
      </c>
      <c r="C51" s="438">
        <f>'Sources and Uses Budget'!$C50</f>
        <v>100000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458024</v>
      </c>
      <c r="C52" s="438">
        <f>'Sources and Uses Budget'!$C51</f>
        <v>458024</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29219</v>
      </c>
      <c r="C53" s="438">
        <f>'Sources and Uses Budget'!$C52</f>
        <v>29219</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3591956</v>
      </c>
      <c r="C54" s="445">
        <f>SUM(C44:C53)</f>
        <v>3591956</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67342</v>
      </c>
      <c r="C56" s="438">
        <f>'Sources and Uses Budget'!$C55</f>
        <v>67342</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77342</v>
      </c>
      <c r="C63" s="442">
        <f>SUM(C56:C62)</f>
        <v>77342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50677974</v>
      </c>
      <c r="C64" s="442">
        <f>SUM(C9+C12+C14+C15+C17+C26+C27+C37+C41+C42+C54+C63)</f>
        <v>50677974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45000</v>
      </c>
      <c r="C66" s="438">
        <f>'Sources and Uses Budget'!$C65</f>
        <v>45000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45000</v>
      </c>
      <c r="C68" s="442">
        <f>SUM(C66:C67)</f>
        <v>45000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311762</v>
      </c>
      <c r="C73" s="438">
        <f>'Sources and Uses Budget'!$C72</f>
        <v>311762</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311762</v>
      </c>
      <c r="C75" s="442">
        <f>SUM(C70:C74)</f>
        <v>311762</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3075932</v>
      </c>
      <c r="C77" s="438">
        <f>'Sources and Uses Budget'!$C76</f>
        <v>3075932</v>
      </c>
      <c r="D77" s="442">
        <f t="shared" si="1"/>
        <v>0</v>
      </c>
      <c r="E77" s="440"/>
      <c r="F77" s="439"/>
      <c r="G77" s="577"/>
    </row>
    <row r="78" spans="1:253" s="571" customFormat="1">
      <c r="A78" s="893" t="s">
        <v>63</v>
      </c>
      <c r="B78" s="438">
        <f>'Sources and Uses Budget'!$C77</f>
        <v>269315</v>
      </c>
      <c r="C78" s="438">
        <f>'Sources and Uses Budget'!$C77</f>
        <v>269315</v>
      </c>
      <c r="D78" s="442">
        <f t="shared" ref="D78" si="2">C78-B78</f>
        <v>0</v>
      </c>
      <c r="E78" s="440"/>
      <c r="F78" s="439"/>
      <c r="G78" s="577"/>
    </row>
    <row r="79" spans="1:253" s="571" customFormat="1">
      <c r="A79" s="443" t="s">
        <v>1468</v>
      </c>
      <c r="B79" s="442">
        <f>SUM(B77:B78)</f>
        <v>3345247</v>
      </c>
      <c r="C79" s="442">
        <f>SUM(C77:C78)</f>
        <v>3345247</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61797</v>
      </c>
      <c r="C81" s="438">
        <f>'Sources and Uses Budget'!$C80</f>
        <v>61797</v>
      </c>
      <c r="D81" s="442">
        <f t="shared" si="1"/>
        <v>0</v>
      </c>
      <c r="E81" s="440"/>
      <c r="F81" s="439"/>
      <c r="G81" s="577"/>
    </row>
    <row r="82" spans="1:7" s="571" customFormat="1">
      <c r="A82" s="441" t="s">
        <v>846</v>
      </c>
      <c r="B82" s="438">
        <f>'Sources and Uses Budget'!$C81</f>
        <v>145000</v>
      </c>
      <c r="C82" s="438">
        <f>'Sources and Uses Budget'!$C81</f>
        <v>145000</v>
      </c>
      <c r="D82" s="442">
        <f t="shared" si="1"/>
        <v>0</v>
      </c>
      <c r="E82" s="440"/>
      <c r="F82" s="439"/>
      <c r="G82" s="577"/>
    </row>
    <row r="83" spans="1:7" s="571" customFormat="1">
      <c r="A83" s="441" t="s">
        <v>847</v>
      </c>
      <c r="B83" s="438">
        <f>'Sources and Uses Budget'!$C82</f>
        <v>1421963</v>
      </c>
      <c r="C83" s="438">
        <f>'Sources and Uses Budget'!$C82</f>
        <v>1421963</v>
      </c>
      <c r="D83" s="442">
        <f t="shared" si="1"/>
        <v>0</v>
      </c>
      <c r="E83" s="440"/>
      <c r="F83" s="439"/>
      <c r="G83" s="577"/>
    </row>
    <row r="84" spans="1:7" s="571" customFormat="1">
      <c r="A84" s="441" t="s">
        <v>848</v>
      </c>
      <c r="B84" s="438">
        <f>'Sources and Uses Budget'!$C83</f>
        <v>243761</v>
      </c>
      <c r="C84" s="438">
        <f>'Sources and Uses Budget'!$C83</f>
        <v>243761</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101305</v>
      </c>
      <c r="C86" s="438">
        <f>'Sources and Uses Budget'!$C85</f>
        <v>101305</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13000</v>
      </c>
      <c r="C88" s="438">
        <f>'Sources and Uses Budget'!$C87</f>
        <v>13000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11000</v>
      </c>
      <c r="C90" s="438">
        <f>'Sources and Uses Budget'!$C89</f>
        <v>11000</v>
      </c>
      <c r="D90" s="442">
        <f t="shared" si="1"/>
        <v>0</v>
      </c>
      <c r="E90" s="440"/>
      <c r="F90" s="439"/>
      <c r="G90" s="577"/>
    </row>
    <row r="91" spans="1:7" s="571" customFormat="1">
      <c r="A91" s="444" t="s">
        <v>37</v>
      </c>
      <c r="B91" s="438">
        <f>'Sources and Uses Budget'!$C90</f>
        <v>200960</v>
      </c>
      <c r="C91" s="438">
        <f>'Sources and Uses Budget'!$C90</f>
        <v>200960</v>
      </c>
      <c r="D91" s="442">
        <f t="shared" si="1"/>
        <v>0</v>
      </c>
      <c r="E91" s="440"/>
      <c r="F91" s="439"/>
      <c r="G91" s="577"/>
    </row>
    <row r="92" spans="1:7" s="571" customFormat="1">
      <c r="A92" s="444" t="s">
        <v>37</v>
      </c>
      <c r="B92" s="438">
        <f>'Sources and Uses Budget'!$C91</f>
        <v>162000</v>
      </c>
      <c r="C92" s="438">
        <f>'Sources and Uses Budget'!$C91</f>
        <v>162000</v>
      </c>
      <c r="D92" s="442">
        <f t="shared" si="1"/>
        <v>0</v>
      </c>
      <c r="E92" s="440"/>
      <c r="F92" s="439"/>
      <c r="G92" s="577"/>
    </row>
    <row r="93" spans="1:7" s="571" customFormat="1">
      <c r="A93" s="444" t="s">
        <v>37</v>
      </c>
      <c r="B93" s="438">
        <f>'Sources and Uses Budget'!$C92</f>
        <v>80000</v>
      </c>
      <c r="C93" s="438">
        <f>'Sources and Uses Budget'!$C92</f>
        <v>80000</v>
      </c>
      <c r="D93" s="442">
        <f t="shared" si="1"/>
        <v>0</v>
      </c>
      <c r="E93" s="440"/>
      <c r="F93" s="439"/>
      <c r="G93" s="577"/>
    </row>
    <row r="94" spans="1:7" s="571" customFormat="1">
      <c r="A94" s="444" t="s">
        <v>37</v>
      </c>
      <c r="B94" s="438">
        <f>'Sources and Uses Budget'!$C93</f>
        <v>37100</v>
      </c>
      <c r="C94" s="438">
        <f>'Sources and Uses Budget'!$C93</f>
        <v>37100</v>
      </c>
      <c r="D94" s="442">
        <f t="shared" si="1"/>
        <v>0</v>
      </c>
      <c r="E94" s="440"/>
      <c r="F94" s="439"/>
      <c r="G94" s="577"/>
    </row>
    <row r="95" spans="1:7" s="571" customFormat="1">
      <c r="A95" s="444" t="s">
        <v>37</v>
      </c>
      <c r="B95" s="438">
        <f>'Sources and Uses Budget'!$C94</f>
        <v>73500</v>
      </c>
      <c r="C95" s="438">
        <f>'Sources and Uses Budget'!$C94</f>
        <v>73500</v>
      </c>
      <c r="D95" s="442">
        <f t="shared" si="1"/>
        <v>0</v>
      </c>
      <c r="E95" s="440"/>
      <c r="F95" s="439"/>
      <c r="G95" s="577"/>
    </row>
    <row r="96" spans="1:7" s="571" customFormat="1">
      <c r="A96" s="443" t="s">
        <v>853</v>
      </c>
      <c r="B96" s="442">
        <f>SUM(B81:B95)</f>
        <v>2651386</v>
      </c>
      <c r="C96" s="442">
        <f>SUM(C81:C95)</f>
        <v>2651386</v>
      </c>
      <c r="D96" s="442">
        <f t="shared" si="1"/>
        <v>0</v>
      </c>
      <c r="E96" s="440"/>
      <c r="F96" s="439"/>
      <c r="G96" s="577"/>
    </row>
    <row r="97" spans="1:7" s="571" customFormat="1">
      <c r="A97" s="443" t="s">
        <v>854</v>
      </c>
      <c r="B97" s="442">
        <f>SUM(B64+B68+B75+B79+B96)</f>
        <v>57031369</v>
      </c>
      <c r="C97" s="442">
        <f>SUM(C64+C68+C75+C79+C96)</f>
        <v>57031369</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3500000</v>
      </c>
      <c r="C99" s="438">
        <f>'Sources and Uses Budget'!$C98</f>
        <v>3500000</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3500000</v>
      </c>
      <c r="C105" s="442">
        <f>SUM(C99:C104)</f>
        <v>3500000</v>
      </c>
      <c r="D105" s="442">
        <f t="shared" si="1"/>
        <v>0</v>
      </c>
      <c r="E105" s="440"/>
      <c r="F105" s="439"/>
      <c r="G105" s="575"/>
    </row>
    <row r="106" spans="1:7" s="570" customFormat="1">
      <c r="A106" s="443" t="s">
        <v>862</v>
      </c>
      <c r="B106" s="445">
        <f>SUM(B97+B105)</f>
        <v>60531369</v>
      </c>
      <c r="C106" s="445">
        <f>SUM(C97+C105)</f>
        <v>60531369</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5" customWidth="1"/>
    <col min="2" max="2" width="13.5703125" style="700" customWidth="1"/>
    <col min="3" max="3" width="2.5703125" style="135"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016" t="s">
        <v>1199</v>
      </c>
      <c r="B2" s="1016"/>
      <c r="C2" s="1017"/>
      <c r="D2" s="1017"/>
      <c r="E2" s="1017"/>
      <c r="F2" s="1017"/>
      <c r="G2" s="1017"/>
    </row>
    <row r="3" spans="1:9" s="265" customFormat="1">
      <c r="A3" s="1016" t="s">
        <v>1126</v>
      </c>
      <c r="B3" s="1016"/>
      <c r="C3" s="1017"/>
      <c r="D3" s="1017"/>
      <c r="E3" s="1017"/>
      <c r="F3" s="1017"/>
      <c r="G3" s="1017"/>
      <c r="I3" s="701" t="s">
        <v>329</v>
      </c>
    </row>
    <row r="4" spans="1:9">
      <c r="I4" s="702" t="s">
        <v>1200</v>
      </c>
    </row>
    <row r="5" spans="1:9" s="39" customFormat="1">
      <c r="A5" s="1020" t="s">
        <v>1127</v>
      </c>
      <c r="B5" s="1020"/>
      <c r="C5" s="1021"/>
      <c r="D5" s="1021"/>
      <c r="E5" s="1021"/>
      <c r="F5" s="1021"/>
      <c r="G5" s="1021"/>
      <c r="I5" s="702" t="s">
        <v>1201</v>
      </c>
    </row>
    <row r="6" spans="1:9" s="39" customFormat="1">
      <c r="A6" s="1020" t="s">
        <v>904</v>
      </c>
      <c r="B6" s="1020"/>
      <c r="C6" s="1021"/>
      <c r="D6" s="1021"/>
      <c r="E6" s="1021"/>
      <c r="F6" s="1021"/>
      <c r="G6" s="1021"/>
      <c r="I6" s="701" t="s">
        <v>642</v>
      </c>
    </row>
    <row r="7" spans="1:9" ht="11.85" customHeight="1"/>
    <row r="8" spans="1:9" s="39" customFormat="1">
      <c r="A8" s="1018" t="s">
        <v>1296</v>
      </c>
      <c r="B8" s="1018"/>
      <c r="C8" s="1019"/>
      <c r="D8" s="1019"/>
      <c r="E8" s="1019"/>
      <c r="F8" s="1019"/>
      <c r="G8" s="1019"/>
    </row>
    <row r="9" spans="1:9" s="39" customFormat="1">
      <c r="A9" s="1018" t="s">
        <v>1297</v>
      </c>
      <c r="B9" s="1018"/>
      <c r="C9" s="1019"/>
      <c r="D9" s="1019"/>
      <c r="E9" s="1019"/>
      <c r="F9" s="1019"/>
      <c r="G9" s="1019"/>
    </row>
    <row r="10" spans="1:9">
      <c r="A10" s="267"/>
      <c r="B10" s="267"/>
      <c r="C10" s="264"/>
      <c r="D10" s="264"/>
      <c r="E10" s="264"/>
      <c r="F10" s="264"/>
    </row>
    <row r="11" spans="1:9">
      <c r="A11" s="1022" t="s">
        <v>1299</v>
      </c>
      <c r="B11" s="1022"/>
      <c r="C11" s="1022"/>
      <c r="D11" s="1022"/>
      <c r="E11" s="1022"/>
      <c r="F11" s="1022"/>
      <c r="G11" s="1022"/>
    </row>
    <row r="12" spans="1:9">
      <c r="A12" s="264"/>
      <c r="B12" s="697"/>
      <c r="E12" s="50"/>
    </row>
    <row r="13" spans="1:9" ht="13.15" customHeight="1">
      <c r="C13" s="264"/>
      <c r="D13" s="1040" t="s">
        <v>1298</v>
      </c>
      <c r="E13" s="1040"/>
      <c r="F13" s="1040"/>
    </row>
    <row r="14" spans="1:9">
      <c r="C14" s="264"/>
      <c r="D14" s="1040"/>
      <c r="E14" s="1040"/>
      <c r="F14" s="1040"/>
    </row>
    <row r="15" spans="1:9">
      <c r="A15" s="269"/>
      <c r="B15" s="269"/>
      <c r="C15" s="269"/>
      <c r="D15" s="979" t="s">
        <v>1281</v>
      </c>
      <c r="E15" s="979"/>
      <c r="F15" s="979"/>
    </row>
    <row r="16" spans="1:9">
      <c r="A16" s="269"/>
      <c r="B16" s="269"/>
      <c r="C16" s="269"/>
      <c r="D16" s="337"/>
    </row>
    <row r="17" spans="1:7" ht="14.25">
      <c r="A17" s="270"/>
      <c r="B17" s="703" t="s">
        <v>329</v>
      </c>
      <c r="C17" s="323"/>
      <c r="D17" s="966" t="s">
        <v>1282</v>
      </c>
      <c r="E17" s="966"/>
      <c r="F17" s="966"/>
    </row>
    <row r="18" spans="1:7">
      <c r="A18" s="269"/>
      <c r="B18" s="269"/>
      <c r="C18" s="323"/>
      <c r="D18" s="966"/>
      <c r="E18" s="966"/>
      <c r="F18" s="966"/>
    </row>
    <row r="19" spans="1:7">
      <c r="A19" s="269"/>
      <c r="B19" s="269"/>
      <c r="C19" s="323"/>
      <c r="D19" s="966"/>
      <c r="E19" s="966"/>
      <c r="F19" s="966"/>
    </row>
    <row r="20" spans="1:7">
      <c r="A20" s="269"/>
      <c r="B20" s="269"/>
      <c r="C20" s="269"/>
    </row>
    <row r="21" spans="1:7" ht="14.25">
      <c r="A21" s="270"/>
      <c r="B21" s="703" t="s">
        <v>329</v>
      </c>
      <c r="D21" s="1032" t="s">
        <v>1283</v>
      </c>
      <c r="E21" s="1032"/>
      <c r="F21" s="1032"/>
    </row>
    <row r="22" spans="1:7" ht="14.25">
      <c r="A22" s="270"/>
      <c r="B22" s="270"/>
      <c r="D22" s="138"/>
    </row>
    <row r="23" spans="1:7" ht="14.25">
      <c r="A23" s="270"/>
      <c r="B23" s="703" t="s">
        <v>329</v>
      </c>
      <c r="D23" s="966" t="s">
        <v>1284</v>
      </c>
      <c r="E23" s="966"/>
      <c r="F23" s="966"/>
    </row>
    <row r="24" spans="1:7" ht="14.25">
      <c r="A24" s="270"/>
      <c r="B24" s="270"/>
      <c r="D24" s="966"/>
      <c r="E24" s="966"/>
      <c r="F24" s="966"/>
    </row>
    <row r="25" spans="1:7"/>
    <row r="26" spans="1:7" ht="14.25">
      <c r="A26" s="270"/>
      <c r="B26" s="703" t="s">
        <v>329</v>
      </c>
      <c r="D26" s="1001" t="s">
        <v>1285</v>
      </c>
      <c r="E26" s="1001"/>
      <c r="F26" s="1001"/>
    </row>
    <row r="27" spans="1:7">
      <c r="D27" s="1001"/>
      <c r="E27" s="1001"/>
      <c r="F27" s="1001"/>
    </row>
    <row r="28" spans="1:7">
      <c r="D28" s="1001"/>
      <c r="E28" s="1001"/>
      <c r="F28" s="1001"/>
    </row>
    <row r="29" spans="1:7">
      <c r="A29" s="582"/>
      <c r="C29" s="582"/>
      <c r="D29" s="1001"/>
      <c r="E29" s="1001"/>
      <c r="F29" s="1001"/>
    </row>
    <row r="30" spans="1:7">
      <c r="A30" s="582"/>
      <c r="C30" s="582"/>
      <c r="D30" s="1001"/>
      <c r="E30" s="1001"/>
      <c r="F30" s="1001"/>
    </row>
    <row r="31" spans="1:7" s="39" customFormat="1">
      <c r="A31" s="282"/>
      <c r="B31" s="282"/>
      <c r="C31" s="282"/>
      <c r="D31" s="460"/>
      <c r="E31" s="133"/>
      <c r="F31" s="133"/>
      <c r="G31" s="133"/>
    </row>
    <row r="32" spans="1:7" s="39" customFormat="1">
      <c r="A32" s="282"/>
      <c r="B32" s="703" t="s">
        <v>329</v>
      </c>
      <c r="C32" s="282"/>
      <c r="D32" s="967" t="s">
        <v>1286</v>
      </c>
      <c r="E32" s="967"/>
      <c r="F32" s="967"/>
      <c r="G32" s="133"/>
    </row>
    <row r="33" spans="1:7" s="39" customFormat="1">
      <c r="A33" s="282"/>
      <c r="B33" s="282"/>
      <c r="C33" s="282"/>
      <c r="D33" s="967"/>
      <c r="E33" s="967"/>
      <c r="F33" s="967"/>
      <c r="G33" s="133"/>
    </row>
    <row r="34" spans="1:7" ht="14.25">
      <c r="A34" s="270"/>
      <c r="B34" s="270"/>
      <c r="D34" s="421"/>
    </row>
    <row r="35" spans="1:7" ht="14.65" customHeight="1">
      <c r="A35" s="270"/>
      <c r="B35" s="703" t="s">
        <v>329</v>
      </c>
      <c r="C35" s="578"/>
      <c r="D35" s="967" t="s">
        <v>1287</v>
      </c>
      <c r="E35" s="967"/>
      <c r="F35" s="967"/>
    </row>
    <row r="36" spans="1:7" ht="14.25">
      <c r="A36" s="270"/>
      <c r="B36" s="270"/>
      <c r="C36" s="578"/>
      <c r="D36" s="967"/>
      <c r="E36" s="967"/>
      <c r="F36" s="967"/>
    </row>
    <row r="37" spans="1:7" ht="14.25">
      <c r="A37" s="270"/>
      <c r="B37" s="270"/>
      <c r="C37" s="578"/>
      <c r="D37" s="967"/>
      <c r="E37" s="967"/>
      <c r="F37" s="967"/>
    </row>
    <row r="38" spans="1:7" ht="14.25">
      <c r="A38" s="270"/>
      <c r="B38" s="270"/>
      <c r="C38" s="578"/>
      <c r="D38" s="12"/>
    </row>
    <row r="39" spans="1:7" s="706" customFormat="1" ht="14.25">
      <c r="A39" s="270"/>
      <c r="B39" s="703" t="s">
        <v>329</v>
      </c>
      <c r="C39" s="723"/>
      <c r="D39" s="967" t="s">
        <v>1288</v>
      </c>
      <c r="E39" s="967"/>
      <c r="F39" s="967"/>
      <c r="G39" s="7"/>
    </row>
    <row r="40" spans="1:7" s="706" customFormat="1" ht="14.25">
      <c r="A40" s="270"/>
      <c r="B40" s="270"/>
      <c r="C40" s="723"/>
      <c r="D40" s="967"/>
      <c r="E40" s="967"/>
      <c r="F40" s="967"/>
      <c r="G40" s="7"/>
    </row>
    <row r="41" spans="1:7" s="706" customFormat="1" ht="14.25">
      <c r="A41" s="270"/>
      <c r="B41" s="270"/>
      <c r="C41" s="723"/>
      <c r="D41" s="967"/>
      <c r="E41" s="967"/>
      <c r="F41" s="967"/>
      <c r="G41" s="7"/>
    </row>
    <row r="42" spans="1:7" s="706" customFormat="1" ht="14.25">
      <c r="A42" s="270"/>
      <c r="B42" s="270"/>
      <c r="C42" s="723"/>
      <c r="D42" s="967"/>
      <c r="E42" s="967"/>
      <c r="F42" s="967"/>
      <c r="G42" s="7"/>
    </row>
    <row r="43" spans="1:7" s="706" customFormat="1" ht="14.25">
      <c r="A43" s="270"/>
      <c r="B43" s="270"/>
      <c r="C43" s="723"/>
      <c r="D43" s="967"/>
      <c r="E43" s="967"/>
      <c r="F43" s="967"/>
      <c r="G43" s="7"/>
    </row>
    <row r="44" spans="1:7" s="706" customFormat="1" ht="14.25">
      <c r="A44" s="270"/>
      <c r="B44" s="270"/>
      <c r="C44" s="723"/>
      <c r="D44" s="722"/>
      <c r="E44" s="722"/>
      <c r="F44" s="722"/>
      <c r="G44" s="7"/>
    </row>
    <row r="45" spans="1:7" ht="14.25">
      <c r="A45" s="270"/>
      <c r="B45" s="703" t="s">
        <v>329</v>
      </c>
      <c r="C45" s="578"/>
      <c r="D45" s="967" t="s">
        <v>1289</v>
      </c>
      <c r="E45" s="967"/>
      <c r="F45" s="967"/>
    </row>
    <row r="46" spans="1:7" ht="14.25">
      <c r="A46" s="270"/>
      <c r="B46" s="270"/>
      <c r="C46" s="578"/>
      <c r="D46" s="967"/>
      <c r="E46" s="967"/>
      <c r="F46" s="967"/>
    </row>
    <row r="47" spans="1:7" ht="14.25">
      <c r="A47" s="270"/>
      <c r="B47" s="270"/>
      <c r="C47" s="578"/>
      <c r="D47" s="967"/>
      <c r="E47" s="967"/>
      <c r="F47" s="967"/>
    </row>
    <row r="48" spans="1:7" ht="23.45" customHeight="1">
      <c r="A48" s="270"/>
      <c r="B48" s="270"/>
      <c r="C48" s="578"/>
      <c r="D48" s="967"/>
      <c r="E48" s="967"/>
      <c r="F48" s="967"/>
    </row>
    <row r="49" spans="1:7" ht="14.25">
      <c r="A49" s="270"/>
      <c r="B49" s="270"/>
      <c r="D49" s="154"/>
    </row>
    <row r="50" spans="1:7" ht="14.65" customHeight="1">
      <c r="A50" s="270"/>
      <c r="B50" s="703" t="s">
        <v>329</v>
      </c>
      <c r="D50" s="967" t="s">
        <v>1290</v>
      </c>
      <c r="E50" s="967"/>
      <c r="F50" s="967"/>
    </row>
    <row r="51" spans="1:7" ht="14.25">
      <c r="A51" s="270"/>
      <c r="B51" s="270"/>
      <c r="D51" s="967"/>
      <c r="E51" s="967"/>
      <c r="F51" s="967"/>
    </row>
    <row r="52" spans="1:7" ht="14.25">
      <c r="A52" s="270"/>
      <c r="B52" s="270"/>
      <c r="D52" s="967"/>
      <c r="E52" s="967"/>
      <c r="F52" s="967"/>
    </row>
    <row r="53" spans="1:7" s="2" customFormat="1" ht="14.25">
      <c r="A53" s="270"/>
      <c r="B53" s="270"/>
      <c r="C53" s="580"/>
      <c r="D53" s="247"/>
      <c r="E53" s="22"/>
      <c r="F53" s="22"/>
      <c r="G53" s="22"/>
    </row>
    <row r="54" spans="1:7" s="2" customFormat="1" ht="14.25">
      <c r="A54" s="420"/>
      <c r="B54" s="703" t="s">
        <v>329</v>
      </c>
      <c r="C54" s="581"/>
      <c r="D54" s="967" t="s">
        <v>1291</v>
      </c>
      <c r="E54" s="967"/>
      <c r="F54" s="967"/>
      <c r="G54" s="22"/>
    </row>
    <row r="55" spans="1:7" s="2" customFormat="1" ht="14.25">
      <c r="A55" s="420"/>
      <c r="B55" s="420"/>
      <c r="C55" s="581"/>
      <c r="D55" s="967"/>
      <c r="E55" s="967"/>
      <c r="F55" s="967"/>
      <c r="G55" s="22"/>
    </row>
    <row r="56" spans="1:7" s="39" customFormat="1">
      <c r="A56" s="282"/>
      <c r="B56" s="282"/>
      <c r="C56" s="282"/>
      <c r="D56" s="460"/>
      <c r="E56" s="133"/>
      <c r="F56" s="133"/>
      <c r="G56" s="133"/>
    </row>
    <row r="57" spans="1:7" ht="14.25">
      <c r="A57" s="270"/>
      <c r="B57" s="703" t="s">
        <v>329</v>
      </c>
      <c r="D57" s="967" t="s">
        <v>1292</v>
      </c>
      <c r="E57" s="967"/>
      <c r="F57" s="967"/>
    </row>
    <row r="58" spans="1:7">
      <c r="D58" s="967"/>
      <c r="E58" s="967"/>
      <c r="F58" s="967"/>
    </row>
    <row r="59" spans="1:7">
      <c r="D59" s="967"/>
      <c r="E59" s="967"/>
      <c r="F59" s="967"/>
    </row>
    <row r="60" spans="1:7" s="706" customFormat="1">
      <c r="A60" s="723"/>
      <c r="B60" s="723"/>
      <c r="C60" s="723"/>
      <c r="D60" s="702"/>
      <c r="E60" s="7"/>
      <c r="F60" s="7"/>
      <c r="G60" s="7"/>
    </row>
    <row r="61" spans="1:7" ht="14.25">
      <c r="A61" s="270"/>
      <c r="B61" s="703" t="s">
        <v>329</v>
      </c>
      <c r="D61" s="967" t="s">
        <v>1293</v>
      </c>
      <c r="E61" s="967"/>
      <c r="F61" s="967"/>
    </row>
    <row r="62" spans="1:7">
      <c r="D62" s="967"/>
      <c r="E62" s="967"/>
      <c r="F62" s="967"/>
    </row>
    <row r="63" spans="1:7"/>
    <row r="64" spans="1:7" ht="14.25">
      <c r="A64" s="270"/>
      <c r="B64" s="703" t="s">
        <v>329</v>
      </c>
      <c r="D64" s="967" t="s">
        <v>1294</v>
      </c>
      <c r="E64" s="967"/>
      <c r="F64" s="967"/>
    </row>
    <row r="65" spans="1:7">
      <c r="D65" s="967"/>
      <c r="E65" s="967"/>
      <c r="F65" s="967"/>
    </row>
    <row r="66" spans="1:7">
      <c r="A66" s="579"/>
      <c r="C66" s="579"/>
      <c r="D66" s="967"/>
      <c r="E66" s="967"/>
      <c r="F66" s="967"/>
    </row>
    <row r="67" spans="1:7">
      <c r="D67" s="12"/>
    </row>
    <row r="68" spans="1:7" ht="14.25">
      <c r="A68" s="270"/>
      <c r="B68" s="703" t="s">
        <v>329</v>
      </c>
      <c r="D68" s="966" t="s">
        <v>1295</v>
      </c>
      <c r="E68" s="966"/>
      <c r="F68" s="966"/>
    </row>
    <row r="69" spans="1:7">
      <c r="D69" s="966"/>
      <c r="E69" s="966"/>
      <c r="F69" s="966"/>
    </row>
    <row r="70" spans="1:7" ht="14.25">
      <c r="A70" s="270"/>
      <c r="B70" s="270"/>
      <c r="D70" s="138"/>
    </row>
    <row r="71" spans="1:7">
      <c r="A71" s="986" t="s">
        <v>1202</v>
      </c>
      <c r="B71" s="986"/>
      <c r="C71" s="986"/>
      <c r="D71" s="986"/>
      <c r="E71" s="986"/>
      <c r="F71" s="986"/>
      <c r="G71" s="986"/>
    </row>
    <row r="72" spans="1:7"/>
    <row r="73" spans="1:7">
      <c r="C73" s="271"/>
      <c r="D73" s="1015" t="s">
        <v>1300</v>
      </c>
      <c r="E73" s="1015"/>
      <c r="F73" s="1015"/>
    </row>
    <row r="74" spans="1:7">
      <c r="A74" s="138"/>
      <c r="B74" s="138"/>
      <c r="D74" s="966" t="s">
        <v>1327</v>
      </c>
      <c r="E74" s="966"/>
      <c r="F74" s="966"/>
    </row>
    <row r="75" spans="1:7">
      <c r="A75" s="138"/>
      <c r="B75" s="138"/>
    </row>
    <row r="76" spans="1:7" ht="14.25">
      <c r="A76" s="270"/>
      <c r="B76" s="703" t="s">
        <v>329</v>
      </c>
      <c r="D76" s="966" t="s">
        <v>1301</v>
      </c>
      <c r="E76" s="966"/>
      <c r="F76" s="966"/>
    </row>
    <row r="77" spans="1:7" ht="14.25">
      <c r="A77" s="270"/>
      <c r="B77" s="270"/>
      <c r="D77" s="966"/>
      <c r="E77" s="966"/>
      <c r="F77" s="966"/>
    </row>
    <row r="78" spans="1:7" ht="14.25">
      <c r="A78" s="270"/>
      <c r="B78" s="270"/>
      <c r="D78" s="966"/>
      <c r="E78" s="966"/>
      <c r="F78" s="966"/>
    </row>
    <row r="79" spans="1:7" ht="14.25">
      <c r="A79" s="270"/>
      <c r="B79" s="270"/>
      <c r="D79" s="966"/>
      <c r="E79" s="966"/>
      <c r="F79" s="966"/>
    </row>
    <row r="80" spans="1:7" ht="14.25">
      <c r="A80" s="270"/>
      <c r="B80" s="270"/>
      <c r="D80" s="966"/>
      <c r="E80" s="966"/>
      <c r="F80" s="966"/>
    </row>
    <row r="81" spans="1:7" ht="14.25">
      <c r="A81" s="270"/>
      <c r="B81" s="270"/>
      <c r="D81" s="966"/>
      <c r="E81" s="966"/>
      <c r="F81" s="966"/>
    </row>
    <row r="82" spans="1:7" s="730" customFormat="1" ht="14.25">
      <c r="A82" s="731"/>
      <c r="B82" s="731"/>
      <c r="C82" s="729"/>
      <c r="D82" s="733"/>
      <c r="E82" s="733"/>
      <c r="F82" s="733"/>
      <c r="G82" s="7"/>
    </row>
    <row r="83" spans="1:7" s="730" customFormat="1" ht="14.65" customHeight="1">
      <c r="A83" s="731"/>
      <c r="B83" s="736" t="s">
        <v>329</v>
      </c>
      <c r="C83" s="729"/>
      <c r="D83" s="995" t="s">
        <v>1400</v>
      </c>
      <c r="E83" s="995"/>
      <c r="F83" s="995"/>
      <c r="G83" s="7"/>
    </row>
    <row r="84" spans="1:7" s="730" customFormat="1" ht="14.25">
      <c r="A84" s="731"/>
      <c r="B84" s="731"/>
      <c r="C84" s="729"/>
      <c r="D84" s="995"/>
      <c r="E84" s="995"/>
      <c r="F84" s="995"/>
      <c r="G84" s="7"/>
    </row>
    <row r="85" spans="1:7" s="730" customFormat="1" ht="14.25">
      <c r="A85" s="731"/>
      <c r="B85" s="731"/>
      <c r="C85" s="729"/>
      <c r="D85" s="995"/>
      <c r="E85" s="995"/>
      <c r="F85" s="995"/>
      <c r="G85" s="7"/>
    </row>
    <row r="86" spans="1:7" s="730" customFormat="1" ht="14.25">
      <c r="A86" s="731"/>
      <c r="B86" s="731"/>
      <c r="C86" s="729"/>
      <c r="D86" s="995"/>
      <c r="E86" s="995"/>
      <c r="F86" s="995"/>
      <c r="G86" s="7"/>
    </row>
    <row r="87" spans="1:7" s="730" customFormat="1" ht="14.25">
      <c r="A87" s="731"/>
      <c r="B87" s="731"/>
      <c r="C87" s="729"/>
      <c r="D87" s="995"/>
      <c r="E87" s="995"/>
      <c r="F87" s="995"/>
      <c r="G87" s="7"/>
    </row>
    <row r="88" spans="1:7" s="743" customFormat="1" ht="14.25">
      <c r="A88" s="738"/>
      <c r="B88" s="738"/>
      <c r="C88" s="769"/>
      <c r="D88" s="995"/>
      <c r="E88" s="995"/>
      <c r="F88" s="995"/>
      <c r="G88" s="7"/>
    </row>
    <row r="89" spans="1:7" s="743" customFormat="1" ht="14.25">
      <c r="A89" s="738"/>
      <c r="B89" s="738"/>
      <c r="C89" s="769"/>
      <c r="D89" s="995"/>
      <c r="E89" s="995"/>
      <c r="F89" s="995"/>
      <c r="G89" s="7"/>
    </row>
    <row r="90" spans="1:7" s="743" customFormat="1" ht="14.25">
      <c r="A90" s="738"/>
      <c r="B90" s="738"/>
      <c r="C90" s="769"/>
      <c r="D90" s="995"/>
      <c r="E90" s="995"/>
      <c r="F90" s="995"/>
      <c r="G90" s="7"/>
    </row>
    <row r="91" spans="1:7" ht="14.25">
      <c r="A91" s="270"/>
      <c r="B91" s="270"/>
      <c r="D91" s="995"/>
      <c r="E91" s="995"/>
      <c r="F91" s="995"/>
    </row>
    <row r="92" spans="1:7" ht="14.25">
      <c r="A92" s="270"/>
      <c r="B92" s="270"/>
      <c r="D92" s="995"/>
      <c r="E92" s="995"/>
      <c r="F92" s="995"/>
    </row>
    <row r="93" spans="1:7" ht="14.25">
      <c r="A93" s="270"/>
      <c r="B93" s="270"/>
      <c r="D93" s="995"/>
      <c r="E93" s="995"/>
      <c r="F93" s="995"/>
    </row>
    <row r="94" spans="1:7" ht="14.25">
      <c r="A94" s="270"/>
      <c r="B94" s="270"/>
      <c r="D94" s="995"/>
      <c r="E94" s="995"/>
      <c r="F94" s="995"/>
    </row>
    <row r="95" spans="1:7" ht="14.25">
      <c r="A95" s="270"/>
      <c r="B95" s="270"/>
      <c r="D95" s="995"/>
      <c r="E95" s="995"/>
      <c r="F95" s="995"/>
    </row>
    <row r="96" spans="1:7" ht="14.25">
      <c r="A96" s="270"/>
      <c r="B96" s="270"/>
      <c r="D96" s="995"/>
      <c r="E96" s="995"/>
      <c r="F96" s="995"/>
    </row>
    <row r="97" spans="1:11" s="734" customFormat="1" ht="14.25">
      <c r="A97" s="735"/>
      <c r="B97" s="739" t="s">
        <v>329</v>
      </c>
      <c r="C97" s="729"/>
      <c r="D97" s="966" t="s">
        <v>1302</v>
      </c>
      <c r="E97" s="966"/>
      <c r="F97" s="966"/>
      <c r="G97" s="7"/>
    </row>
    <row r="98" spans="1:11" s="734" customFormat="1" ht="14.25">
      <c r="A98" s="735"/>
      <c r="B98" s="735"/>
      <c r="C98" s="729"/>
      <c r="D98" s="966"/>
      <c r="E98" s="966"/>
      <c r="F98" s="966"/>
      <c r="G98" s="7"/>
    </row>
    <row r="99" spans="1:11" s="734" customFormat="1" ht="14.25">
      <c r="A99" s="735"/>
      <c r="B99" s="735"/>
      <c r="C99" s="729"/>
      <c r="D99" s="966"/>
      <c r="E99" s="966"/>
      <c r="F99" s="966"/>
      <c r="G99" s="7"/>
    </row>
    <row r="100" spans="1:11" s="734" customFormat="1" ht="14.25">
      <c r="A100" s="735"/>
      <c r="B100" s="735"/>
      <c r="C100" s="729"/>
      <c r="D100" s="966"/>
      <c r="E100" s="966"/>
      <c r="F100" s="966"/>
      <c r="G100" s="7"/>
    </row>
    <row r="101" spans="1:11" s="734" customFormat="1" ht="14.25">
      <c r="A101" s="735"/>
      <c r="B101" s="735"/>
      <c r="C101" s="729"/>
      <c r="D101" s="966"/>
      <c r="E101" s="966"/>
      <c r="F101" s="966"/>
      <c r="G101" s="7"/>
    </row>
    <row r="102" spans="1:11" s="734" customFormat="1" ht="14.25">
      <c r="A102" s="735"/>
      <c r="B102" s="735"/>
      <c r="C102" s="729"/>
      <c r="D102" s="966"/>
      <c r="E102" s="966"/>
      <c r="F102" s="966"/>
      <c r="G102" s="7"/>
    </row>
    <row r="103" spans="1:11" s="734" customFormat="1" ht="14.25">
      <c r="A103" s="735"/>
      <c r="B103" s="735"/>
      <c r="C103" s="729"/>
      <c r="D103" s="966"/>
      <c r="E103" s="966"/>
      <c r="F103" s="966"/>
      <c r="G103" s="7"/>
    </row>
    <row r="104" spans="1:11" s="734" customFormat="1" ht="14.25">
      <c r="A104" s="735"/>
      <c r="B104" s="735"/>
      <c r="C104" s="729"/>
      <c r="D104" s="966"/>
      <c r="E104" s="966"/>
      <c r="F104" s="966"/>
      <c r="G104" s="7"/>
    </row>
    <row r="105" spans="1:11" s="737" customFormat="1" ht="14.25">
      <c r="A105" s="738"/>
      <c r="B105" s="738"/>
      <c r="C105" s="729"/>
      <c r="D105" s="740"/>
      <c r="E105" s="740"/>
      <c r="F105" s="740"/>
      <c r="G105" s="7"/>
    </row>
    <row r="106" spans="1:11" ht="14.25">
      <c r="A106" s="420"/>
      <c r="B106" s="732" t="s">
        <v>329</v>
      </c>
      <c r="C106" s="486"/>
      <c r="D106" s="1023" t="s">
        <v>1303</v>
      </c>
      <c r="E106" s="1023"/>
      <c r="F106" s="1023"/>
      <c r="G106" s="487"/>
      <c r="H106" s="485"/>
      <c r="I106" s="485"/>
      <c r="J106" s="485"/>
      <c r="K106" s="485"/>
    </row>
    <row r="107" spans="1:11" ht="14.25">
      <c r="A107" s="270"/>
      <c r="B107" s="270"/>
      <c r="C107" s="325"/>
      <c r="D107" s="1023"/>
      <c r="E107" s="1023"/>
      <c r="F107" s="1023"/>
      <c r="G107" s="487"/>
      <c r="H107" s="485"/>
      <c r="I107" s="485"/>
      <c r="J107" s="485"/>
      <c r="K107" s="485"/>
    </row>
    <row r="108" spans="1:11" ht="14.25">
      <c r="A108" s="270"/>
      <c r="B108" s="270"/>
      <c r="C108" s="325"/>
      <c r="D108" s="1023"/>
      <c r="E108" s="1023"/>
      <c r="F108" s="1023"/>
      <c r="G108" s="487"/>
      <c r="H108" s="485"/>
      <c r="I108" s="485"/>
      <c r="J108" s="485"/>
      <c r="K108" s="485"/>
    </row>
    <row r="109" spans="1:11" ht="14.25">
      <c r="A109" s="270"/>
      <c r="B109" s="270"/>
      <c r="C109" s="325"/>
      <c r="D109" s="1023"/>
      <c r="E109" s="1023"/>
      <c r="F109" s="1023"/>
      <c r="G109" s="487"/>
      <c r="H109" s="485"/>
      <c r="I109" s="485"/>
      <c r="J109" s="485"/>
      <c r="K109" s="485"/>
    </row>
    <row r="110" spans="1:11" ht="14.25">
      <c r="A110" s="270"/>
      <c r="B110" s="270"/>
      <c r="C110" s="325"/>
      <c r="D110" s="1023"/>
      <c r="E110" s="1023"/>
      <c r="F110" s="1023"/>
      <c r="G110" s="487"/>
      <c r="H110" s="485"/>
      <c r="I110" s="485"/>
      <c r="J110" s="485"/>
      <c r="K110" s="485"/>
    </row>
    <row r="111" spans="1:11">
      <c r="C111"/>
      <c r="D111" s="1023"/>
      <c r="E111" s="1023"/>
      <c r="F111" s="1023"/>
      <c r="G111"/>
      <c r="H111"/>
      <c r="I111"/>
      <c r="J111"/>
      <c r="K111"/>
    </row>
    <row r="112" spans="1:11">
      <c r="C112"/>
      <c r="D112" s="1023"/>
      <c r="E112" s="1023"/>
      <c r="F112" s="1023"/>
      <c r="G112"/>
      <c r="H112"/>
      <c r="I112"/>
      <c r="J112"/>
      <c r="K112"/>
    </row>
    <row r="113" spans="1:11">
      <c r="C113"/>
      <c r="D113" s="494"/>
      <c r="E113"/>
      <c r="F113"/>
      <c r="G113"/>
      <c r="H113"/>
      <c r="I113"/>
      <c r="J113"/>
      <c r="K113"/>
    </row>
    <row r="114" spans="1:11" ht="14.25">
      <c r="A114" s="270"/>
      <c r="B114" s="703" t="s">
        <v>329</v>
      </c>
      <c r="C114"/>
      <c r="D114" s="1024" t="s">
        <v>1304</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3" t="s">
        <v>329</v>
      </c>
      <c r="C117" s="10"/>
      <c r="D117" s="966" t="s">
        <v>1305</v>
      </c>
      <c r="E117" s="966"/>
      <c r="F117" s="966"/>
    </row>
    <row r="118" spans="1:11">
      <c r="C118" s="10"/>
      <c r="D118" s="966"/>
      <c r="E118" s="966"/>
      <c r="F118" s="966"/>
    </row>
    <row r="119" spans="1:11">
      <c r="C119" s="10"/>
      <c r="D119" s="966"/>
      <c r="E119" s="966"/>
      <c r="F119" s="966"/>
    </row>
    <row r="120" spans="1:11">
      <c r="C120" s="10"/>
      <c r="D120" s="966"/>
      <c r="E120" s="966"/>
      <c r="F120" s="966"/>
    </row>
    <row r="121" spans="1:11">
      <c r="C121" s="10"/>
      <c r="D121" s="966"/>
      <c r="E121" s="966"/>
      <c r="F121" s="966"/>
    </row>
    <row r="122" spans="1:11">
      <c r="C122" s="10"/>
      <c r="D122" s="152"/>
      <c r="E122" s="152"/>
      <c r="F122" s="152"/>
    </row>
    <row r="123" spans="1:11" customFormat="1" ht="14.25">
      <c r="A123" s="270"/>
      <c r="B123" s="703" t="s">
        <v>329</v>
      </c>
      <c r="C123" s="10"/>
      <c r="D123" s="967" t="s">
        <v>1306</v>
      </c>
      <c r="E123" s="967"/>
      <c r="F123" s="967"/>
      <c r="G123" s="152"/>
    </row>
    <row r="124" spans="1:11" s="306" customFormat="1" ht="13.7" customHeight="1">
      <c r="A124" s="303"/>
      <c r="B124" s="303"/>
      <c r="C124" s="304"/>
      <c r="D124" s="967"/>
      <c r="E124" s="967"/>
      <c r="F124" s="967"/>
      <c r="G124" s="305"/>
    </row>
    <row r="125" spans="1:11" customFormat="1" ht="13.7" customHeight="1">
      <c r="A125" s="135"/>
      <c r="B125" s="700"/>
      <c r="C125" s="10"/>
      <c r="D125" s="967"/>
      <c r="E125" s="967"/>
      <c r="F125" s="967"/>
      <c r="G125" s="152"/>
    </row>
    <row r="126" spans="1:11" customFormat="1" ht="13.7" customHeight="1">
      <c r="A126" s="135"/>
      <c r="B126" s="700"/>
      <c r="C126" s="10"/>
      <c r="D126" s="967"/>
      <c r="E126" s="967"/>
      <c r="F126" s="967"/>
      <c r="G126" s="152"/>
    </row>
    <row r="127" spans="1:11" customFormat="1" ht="13.7" customHeight="1">
      <c r="A127" s="135"/>
      <c r="B127" s="700"/>
      <c r="C127" s="10"/>
      <c r="D127" s="967"/>
      <c r="E127" s="967"/>
      <c r="F127" s="967"/>
      <c r="G127" s="152"/>
    </row>
    <row r="128" spans="1:11" customFormat="1" ht="13.7" customHeight="1">
      <c r="A128" s="395"/>
      <c r="B128" s="395"/>
      <c r="C128" s="10"/>
      <c r="D128" s="967"/>
      <c r="E128" s="967"/>
      <c r="F128" s="967"/>
      <c r="G128" s="152"/>
    </row>
    <row r="129" spans="1:7" s="2" customFormat="1" ht="13.7" customHeight="1">
      <c r="A129" s="282"/>
      <c r="B129" s="282"/>
      <c r="C129" s="459"/>
      <c r="D129" s="967"/>
      <c r="E129" s="967"/>
      <c r="F129" s="967"/>
      <c r="G129" s="187"/>
    </row>
    <row r="130" spans="1:7" s="2" customFormat="1" ht="13.7" customHeight="1">
      <c r="A130" s="282"/>
      <c r="B130" s="282"/>
      <c r="C130" s="459"/>
      <c r="D130" s="967"/>
      <c r="E130" s="967"/>
      <c r="F130" s="967"/>
      <c r="G130" s="187"/>
    </row>
    <row r="131" spans="1:7" customFormat="1" ht="13.7" customHeight="1">
      <c r="A131" s="135"/>
      <c r="B131" s="700"/>
      <c r="C131" s="10"/>
      <c r="D131" s="967"/>
      <c r="E131" s="967"/>
      <c r="F131" s="967"/>
      <c r="G131" s="152"/>
    </row>
    <row r="132" spans="1:7" customFormat="1" ht="13.7" customHeight="1">
      <c r="A132" s="135"/>
      <c r="B132" s="700"/>
      <c r="C132" s="10"/>
      <c r="D132" s="967"/>
      <c r="E132" s="967"/>
      <c r="F132" s="967"/>
      <c r="G132" s="152"/>
    </row>
    <row r="133" spans="1:7" customFormat="1" ht="13.7" customHeight="1">
      <c r="A133" s="135"/>
      <c r="B133" s="700"/>
      <c r="C133" s="10"/>
      <c r="D133" s="967"/>
      <c r="E133" s="967"/>
      <c r="F133" s="967"/>
      <c r="G133" s="152"/>
    </row>
    <row r="134" spans="1:7" customFormat="1" ht="13.7" customHeight="1">
      <c r="A134" s="135"/>
      <c r="B134" s="700"/>
      <c r="C134" s="10"/>
      <c r="D134" s="967"/>
      <c r="E134" s="967"/>
      <c r="F134" s="967"/>
      <c r="G134" s="152"/>
    </row>
    <row r="135" spans="1:7" customFormat="1" ht="13.7" customHeight="1">
      <c r="A135" s="135"/>
      <c r="B135" s="700"/>
      <c r="C135" s="10"/>
      <c r="D135" s="337"/>
      <c r="E135" s="154"/>
      <c r="F135" s="154"/>
      <c r="G135" s="152"/>
    </row>
    <row r="136" spans="1:7" s="741" customFormat="1" ht="13.7" customHeight="1">
      <c r="A136" s="729"/>
      <c r="B136" s="742" t="s">
        <v>329</v>
      </c>
      <c r="C136" s="10"/>
      <c r="D136" s="966" t="s">
        <v>1414</v>
      </c>
      <c r="E136" s="966"/>
      <c r="F136" s="966"/>
      <c r="G136" s="152"/>
    </row>
    <row r="137" spans="1:7" s="741" customFormat="1" ht="13.7" customHeight="1">
      <c r="A137" s="729"/>
      <c r="B137" s="729"/>
      <c r="C137" s="10"/>
      <c r="D137" s="966"/>
      <c r="E137" s="966"/>
      <c r="F137" s="966"/>
      <c r="G137" s="152"/>
    </row>
    <row r="138" spans="1:7" s="741" customFormat="1" ht="13.7" customHeight="1">
      <c r="A138" s="729"/>
      <c r="B138" s="729"/>
      <c r="C138" s="10"/>
      <c r="D138" s="966"/>
      <c r="E138" s="966"/>
      <c r="F138" s="966"/>
      <c r="G138" s="152"/>
    </row>
    <row r="139" spans="1:7" s="741" customFormat="1" ht="13.7" customHeight="1">
      <c r="A139" s="729"/>
      <c r="B139" s="729"/>
      <c r="C139" s="10"/>
      <c r="D139" s="966"/>
      <c r="E139" s="966"/>
      <c r="F139" s="966"/>
      <c r="G139" s="152"/>
    </row>
    <row r="140" spans="1:7" s="741" customFormat="1" ht="13.7" customHeight="1">
      <c r="A140" s="729"/>
      <c r="B140" s="729"/>
      <c r="C140" s="10"/>
      <c r="D140" s="966"/>
      <c r="E140" s="966"/>
      <c r="F140" s="966"/>
      <c r="G140" s="152"/>
    </row>
    <row r="141" spans="1:7" s="741" customFormat="1" ht="13.7" customHeight="1">
      <c r="A141" s="729"/>
      <c r="B141" s="729"/>
      <c r="C141" s="10"/>
      <c r="D141" s="966"/>
      <c r="E141" s="966"/>
      <c r="F141" s="966"/>
      <c r="G141" s="152"/>
    </row>
    <row r="142" spans="1:7" s="741" customFormat="1" ht="13.7" customHeight="1">
      <c r="A142" s="729"/>
      <c r="B142" s="729"/>
      <c r="C142" s="10"/>
      <c r="D142" s="966"/>
      <c r="E142" s="966"/>
      <c r="F142" s="966"/>
      <c r="G142" s="152"/>
    </row>
    <row r="143" spans="1:7" s="741" customFormat="1" ht="13.7" customHeight="1">
      <c r="A143" s="729"/>
      <c r="B143" s="729"/>
      <c r="C143" s="10"/>
      <c r="D143" s="966"/>
      <c r="E143" s="966"/>
      <c r="F143" s="966"/>
      <c r="G143" s="152"/>
    </row>
    <row r="144" spans="1:7" s="741" customFormat="1" ht="13.7" customHeight="1">
      <c r="A144" s="729"/>
      <c r="B144" s="729"/>
      <c r="C144" s="10"/>
      <c r="D144" s="966"/>
      <c r="E144" s="966"/>
      <c r="F144" s="966"/>
      <c r="G144" s="152"/>
    </row>
    <row r="145" spans="1:7" s="741" customFormat="1" ht="13.7" customHeight="1">
      <c r="A145" s="729"/>
      <c r="B145" s="729"/>
      <c r="C145" s="10"/>
      <c r="D145" s="966"/>
      <c r="E145" s="966"/>
      <c r="F145" s="966"/>
      <c r="G145" s="152"/>
    </row>
    <row r="146" spans="1:7" s="741" customFormat="1" ht="13.7" customHeight="1">
      <c r="A146" s="771"/>
      <c r="B146" s="771"/>
      <c r="C146" s="10"/>
      <c r="D146" s="966"/>
      <c r="E146" s="966"/>
      <c r="F146" s="966"/>
      <c r="G146" s="152"/>
    </row>
    <row r="147" spans="1:7" s="741" customFormat="1" ht="13.7" customHeight="1">
      <c r="A147" s="771"/>
      <c r="B147" s="771"/>
      <c r="C147" s="10"/>
      <c r="D147" s="966"/>
      <c r="E147" s="966"/>
      <c r="F147" s="966"/>
      <c r="G147" s="152"/>
    </row>
    <row r="148" spans="1:7" s="741" customFormat="1" ht="13.7" customHeight="1">
      <c r="A148" s="729"/>
      <c r="B148" s="729"/>
      <c r="C148" s="10"/>
      <c r="D148" s="966"/>
      <c r="E148" s="966"/>
      <c r="F148" s="966"/>
      <c r="G148" s="152"/>
    </row>
    <row r="149" spans="1:7" s="741" customFormat="1" ht="13.7" customHeight="1">
      <c r="A149" s="729"/>
      <c r="B149" s="729"/>
      <c r="C149" s="10"/>
      <c r="D149" s="966"/>
      <c r="E149" s="966"/>
      <c r="F149" s="966"/>
      <c r="G149" s="152"/>
    </row>
    <row r="150" spans="1:7" s="741" customFormat="1" ht="13.7" customHeight="1">
      <c r="A150" s="729"/>
      <c r="B150" s="729"/>
      <c r="C150" s="10"/>
      <c r="D150" s="966"/>
      <c r="E150" s="966"/>
      <c r="F150" s="966"/>
      <c r="G150" s="152"/>
    </row>
    <row r="151" spans="1:7" s="741" customFormat="1" ht="13.7" customHeight="1">
      <c r="A151" s="729"/>
      <c r="B151" s="729"/>
      <c r="C151" s="10"/>
      <c r="D151" s="966"/>
      <c r="E151" s="966"/>
      <c r="F151" s="966"/>
      <c r="G151" s="152"/>
    </row>
    <row r="152" spans="1:7" s="741" customFormat="1" ht="13.7" customHeight="1">
      <c r="A152" s="729"/>
      <c r="B152" s="729"/>
      <c r="C152" s="10"/>
      <c r="D152" s="966"/>
      <c r="E152" s="966"/>
      <c r="F152" s="966"/>
      <c r="G152" s="152"/>
    </row>
    <row r="153" spans="1:7" s="741" customFormat="1" ht="13.7" customHeight="1">
      <c r="A153" s="729"/>
      <c r="B153" s="729"/>
      <c r="C153" s="10"/>
      <c r="D153" s="966"/>
      <c r="E153" s="966"/>
      <c r="F153" s="966"/>
      <c r="G153" s="152"/>
    </row>
    <row r="154" spans="1:7" s="741" customFormat="1" ht="13.7" customHeight="1">
      <c r="A154" s="729"/>
      <c r="B154" s="729"/>
      <c r="C154" s="10"/>
      <c r="D154" s="966"/>
      <c r="E154" s="966"/>
      <c r="F154" s="966"/>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8" t="s">
        <v>1307</v>
      </c>
      <c r="E156" s="978"/>
      <c r="F156" s="978"/>
      <c r="G156" s="461"/>
    </row>
    <row r="157" spans="1:7" customFormat="1" ht="13.7" customHeight="1">
      <c r="A157" s="395"/>
      <c r="B157" s="395"/>
      <c r="C157" s="335"/>
      <c r="D157" s="978"/>
      <c r="E157" s="978"/>
      <c r="F157" s="978"/>
      <c r="G157" s="461"/>
    </row>
    <row r="158" spans="1:7" customFormat="1" ht="13.7" customHeight="1">
      <c r="A158" s="395"/>
      <c r="B158" s="395"/>
      <c r="C158" s="335"/>
      <c r="D158" s="337"/>
      <c r="E158" s="335"/>
      <c r="F158" s="335"/>
      <c r="G158" s="461"/>
    </row>
    <row r="159" spans="1:7" customFormat="1" ht="13.7" customHeight="1">
      <c r="A159" s="395"/>
      <c r="B159" s="703" t="s">
        <v>329</v>
      </c>
      <c r="C159" s="335"/>
      <c r="D159" s="974" t="s">
        <v>1308</v>
      </c>
      <c r="E159" s="974"/>
      <c r="F159" s="974"/>
      <c r="G159" s="461"/>
    </row>
    <row r="160" spans="1:7" customFormat="1" ht="13.7" customHeight="1">
      <c r="A160" s="395"/>
      <c r="B160" s="395"/>
      <c r="C160" s="335"/>
      <c r="D160" s="974"/>
      <c r="E160" s="974"/>
      <c r="F160" s="974"/>
      <c r="G160" s="461"/>
    </row>
    <row r="161" spans="1:7" customFormat="1" ht="13.7" customHeight="1">
      <c r="A161" s="395"/>
      <c r="B161" s="395"/>
      <c r="C161" s="335"/>
      <c r="D161" s="974"/>
      <c r="E161" s="974"/>
      <c r="F161" s="974"/>
      <c r="G161" s="461"/>
    </row>
    <row r="162" spans="1:7" customFormat="1" ht="13.7" customHeight="1">
      <c r="A162" s="395"/>
      <c r="B162" s="395"/>
      <c r="C162" s="335"/>
      <c r="D162" s="974"/>
      <c r="E162" s="974"/>
      <c r="F162" s="974"/>
      <c r="G162" s="461"/>
    </row>
    <row r="163" spans="1:7" customFormat="1" ht="13.7" customHeight="1">
      <c r="A163" s="135"/>
      <c r="B163" s="700"/>
      <c r="C163" s="10"/>
      <c r="D163" s="154"/>
      <c r="E163" s="154"/>
      <c r="F163" s="154"/>
      <c r="G163" s="152"/>
    </row>
    <row r="164" spans="1:7" customFormat="1" ht="13.7" customHeight="1">
      <c r="A164" s="135"/>
      <c r="B164" s="703" t="s">
        <v>329</v>
      </c>
      <c r="C164" s="10"/>
      <c r="D164" s="1009" t="s">
        <v>1309</v>
      </c>
      <c r="E164" s="1009"/>
      <c r="F164" s="1009"/>
      <c r="G164" s="152"/>
    </row>
    <row r="165" spans="1:7" customFormat="1" ht="13.7" customHeight="1">
      <c r="A165" s="135"/>
      <c r="B165" s="700"/>
      <c r="C165" s="10"/>
      <c r="D165" s="1009"/>
      <c r="E165" s="1009"/>
      <c r="F165" s="1009"/>
      <c r="G165" s="152"/>
    </row>
    <row r="166" spans="1:7" customFormat="1" ht="13.7" customHeight="1">
      <c r="A166" s="135"/>
      <c r="B166" s="700"/>
      <c r="C166" s="10"/>
      <c r="D166" s="1009"/>
      <c r="E166" s="1009"/>
      <c r="F166" s="1009"/>
      <c r="G166" s="152"/>
    </row>
    <row r="167" spans="1:7" customFormat="1" ht="13.7" customHeight="1">
      <c r="A167" s="23"/>
      <c r="B167" s="699"/>
      <c r="C167" s="10"/>
      <c r="D167" s="7"/>
      <c r="E167" s="154"/>
      <c r="F167" s="154"/>
      <c r="G167" s="152"/>
    </row>
    <row r="168" spans="1:7">
      <c r="A168" s="986" t="s">
        <v>1203</v>
      </c>
      <c r="B168" s="986"/>
      <c r="C168" s="986"/>
      <c r="D168" s="986"/>
      <c r="E168" s="986"/>
      <c r="F168" s="986"/>
      <c r="G168" s="986"/>
    </row>
    <row r="169" spans="1:7" ht="12" customHeight="1">
      <c r="D169" s="138"/>
      <c r="E169" s="138"/>
      <c r="F169" s="138"/>
    </row>
    <row r="170" spans="1:7">
      <c r="B170" s="1014" t="s">
        <v>484</v>
      </c>
      <c r="C170" s="1014"/>
      <c r="D170" s="1014"/>
      <c r="E170" s="1014"/>
      <c r="F170" s="1014"/>
    </row>
    <row r="171" spans="1:7" ht="12" customHeight="1">
      <c r="A171" s="264"/>
      <c r="B171" s="697"/>
      <c r="C171" s="264"/>
    </row>
    <row r="172" spans="1:7">
      <c r="A172" s="986" t="s">
        <v>1204</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10" t="s">
        <v>1312</v>
      </c>
      <c r="E174" s="1010"/>
      <c r="F174" s="1010"/>
      <c r="G174" s="57"/>
    </row>
    <row r="175" spans="1:7">
      <c r="A175" s="273"/>
      <c r="B175" s="273"/>
      <c r="C175" s="274"/>
      <c r="D175" s="1010"/>
      <c r="E175" s="1010"/>
      <c r="F175" s="1010"/>
      <c r="G175" s="57"/>
    </row>
    <row r="176" spans="1:7" s="743" customFormat="1">
      <c r="A176" s="745"/>
      <c r="B176" s="745"/>
      <c r="C176" s="274"/>
      <c r="D176" s="1011" t="s">
        <v>1313</v>
      </c>
      <c r="E176" s="1011"/>
      <c r="F176" s="1011"/>
      <c r="G176" s="57"/>
    </row>
    <row r="177" spans="1:7" ht="12" customHeight="1">
      <c r="A177" s="273"/>
      <c r="B177" s="273"/>
      <c r="C177" s="274"/>
      <c r="D177" s="57"/>
      <c r="E177" s="49"/>
      <c r="F177" s="57"/>
      <c r="G177" s="57"/>
    </row>
    <row r="178" spans="1:7" ht="14.25">
      <c r="A178" s="270"/>
      <c r="B178" s="703" t="s">
        <v>329</v>
      </c>
      <c r="C178" s="274"/>
      <c r="D178" s="1004" t="s">
        <v>1311</v>
      </c>
      <c r="E178" s="1004"/>
      <c r="F178" s="1004"/>
      <c r="G178" s="57"/>
    </row>
    <row r="179" spans="1:7" ht="14.25">
      <c r="A179" s="270"/>
      <c r="B179" s="270"/>
      <c r="C179" s="274"/>
      <c r="D179" s="1004"/>
      <c r="E179" s="1004"/>
      <c r="F179" s="1004"/>
      <c r="G179" s="57"/>
    </row>
    <row r="180" spans="1:7" ht="14.25">
      <c r="A180" s="270"/>
      <c r="B180" s="270"/>
      <c r="C180" s="274"/>
      <c r="D180" s="1004"/>
      <c r="E180" s="1004"/>
      <c r="F180" s="1004"/>
      <c r="G180" s="57"/>
    </row>
    <row r="181" spans="1:7">
      <c r="A181" s="274"/>
      <c r="B181" s="274"/>
      <c r="C181" s="274"/>
      <c r="D181" s="1004"/>
      <c r="E181" s="1004"/>
      <c r="F181" s="1004"/>
    </row>
    <row r="182" spans="1:7">
      <c r="A182" s="274"/>
      <c r="B182" s="274"/>
      <c r="C182" s="274"/>
      <c r="D182" s="421"/>
      <c r="E182" s="57"/>
      <c r="F182" s="57"/>
    </row>
    <row r="183" spans="1:7">
      <c r="A183" s="274"/>
      <c r="B183" s="274"/>
      <c r="C183" s="274"/>
      <c r="D183" s="1013" t="s">
        <v>1220</v>
      </c>
      <c r="E183" s="1013"/>
      <c r="F183" s="1013"/>
    </row>
    <row r="184" spans="1:7">
      <c r="A184" s="274"/>
      <c r="B184" s="274"/>
      <c r="C184" s="274"/>
      <c r="D184" s="1013"/>
      <c r="E184" s="1013"/>
      <c r="F184" s="1013"/>
    </row>
    <row r="185" spans="1:7" s="706" customFormat="1">
      <c r="A185" s="274"/>
      <c r="B185" s="274"/>
      <c r="C185" s="274"/>
      <c r="D185" s="720"/>
      <c r="E185" s="720"/>
      <c r="F185" s="720"/>
      <c r="G185" s="7"/>
    </row>
    <row r="186" spans="1:7" s="701" customFormat="1" ht="14.25">
      <c r="A186" s="270"/>
      <c r="B186" s="703" t="s">
        <v>329</v>
      </c>
      <c r="C186" s="581"/>
      <c r="D186" s="966" t="s">
        <v>1310</v>
      </c>
      <c r="E186" s="966"/>
      <c r="F186" s="966"/>
      <c r="G186" s="702"/>
    </row>
    <row r="187" spans="1:7" s="701" customFormat="1" ht="14.65" customHeight="1">
      <c r="A187" s="270"/>
      <c r="C187" s="581"/>
      <c r="D187" s="966"/>
      <c r="E187" s="966"/>
      <c r="F187" s="966"/>
      <c r="G187" s="702"/>
    </row>
    <row r="188" spans="1:7" s="701" customFormat="1" ht="14.25">
      <c r="A188" s="270"/>
      <c r="B188" s="721"/>
      <c r="C188" s="581"/>
      <c r="D188" s="966"/>
      <c r="E188" s="966"/>
      <c r="F188" s="966"/>
      <c r="G188" s="702"/>
    </row>
    <row r="189" spans="1:7" s="701" customFormat="1" ht="14.25">
      <c r="A189" s="270"/>
      <c r="B189" s="721"/>
      <c r="C189" s="581"/>
      <c r="D189" s="966"/>
      <c r="E189" s="966"/>
      <c r="F189" s="966"/>
      <c r="G189" s="702"/>
    </row>
    <row r="190" spans="1:7" s="706" customFormat="1">
      <c r="A190" s="274"/>
      <c r="B190" s="274"/>
      <c r="C190" s="274"/>
      <c r="D190" s="720"/>
      <c r="E190" s="720"/>
      <c r="F190" s="720"/>
      <c r="G190" s="7"/>
    </row>
    <row r="191" spans="1:7">
      <c r="A191" s="986" t="s">
        <v>1205</v>
      </c>
      <c r="B191" s="986"/>
      <c r="C191" s="986"/>
      <c r="D191" s="986"/>
      <c r="E191" s="986"/>
      <c r="F191" s="986"/>
      <c r="G191" s="986"/>
    </row>
    <row r="192" spans="1:7" ht="12" customHeight="1">
      <c r="D192" s="138"/>
      <c r="E192" s="138"/>
      <c r="F192" s="138"/>
    </row>
    <row r="193" spans="1:6">
      <c r="C193" s="271"/>
      <c r="D193" s="1012" t="s">
        <v>222</v>
      </c>
      <c r="E193" s="1012"/>
      <c r="F193" s="1012"/>
    </row>
    <row r="194" spans="1:6">
      <c r="A194" s="264"/>
      <c r="B194" s="697"/>
      <c r="C194" s="264"/>
      <c r="D194" s="981" t="s">
        <v>1334</v>
      </c>
      <c r="E194" s="991"/>
      <c r="F194" s="991"/>
    </row>
    <row r="195" spans="1:6" ht="12" customHeight="1">
      <c r="A195" s="23"/>
      <c r="B195" s="699"/>
      <c r="C195" s="23"/>
    </row>
    <row r="196" spans="1:6" ht="13.15" customHeight="1">
      <c r="A196" s="23"/>
      <c r="C196" s="23"/>
      <c r="D196" s="989" t="s">
        <v>593</v>
      </c>
      <c r="E196" s="989"/>
      <c r="F196" s="989"/>
    </row>
    <row r="197" spans="1:6" ht="14.25">
      <c r="A197" s="270"/>
      <c r="B197" s="703" t="s">
        <v>329</v>
      </c>
      <c r="D197" s="966" t="s">
        <v>1328</v>
      </c>
      <c r="E197" s="966"/>
      <c r="F197" s="966"/>
    </row>
    <row r="198" spans="1:6" ht="14.25">
      <c r="A198" s="270"/>
      <c r="B198" s="270"/>
      <c r="D198" s="966"/>
      <c r="E198" s="966"/>
      <c r="F198" s="966"/>
    </row>
    <row r="199" spans="1:6"/>
    <row r="200" spans="1:6" ht="14.25">
      <c r="A200" s="270"/>
      <c r="B200" s="703" t="s">
        <v>329</v>
      </c>
      <c r="D200" s="966" t="s">
        <v>1329</v>
      </c>
      <c r="E200" s="966"/>
      <c r="F200" s="966"/>
    </row>
    <row r="201" spans="1:6" ht="14.25">
      <c r="A201" s="270"/>
      <c r="B201" s="270"/>
      <c r="D201" s="966"/>
      <c r="E201" s="966"/>
      <c r="F201" s="966"/>
    </row>
    <row r="202" spans="1:6" ht="14.25">
      <c r="A202" s="270"/>
      <c r="B202" s="270"/>
      <c r="D202" s="966"/>
      <c r="E202" s="966"/>
      <c r="F202" s="966"/>
    </row>
    <row r="203" spans="1:6" ht="5.0999999999999996" customHeight="1">
      <c r="A203" s="270"/>
      <c r="B203" s="270"/>
      <c r="D203" s="154"/>
      <c r="E203" s="138"/>
      <c r="F203" s="138"/>
    </row>
    <row r="204" spans="1:6" ht="14.25">
      <c r="A204" s="270"/>
      <c r="B204" s="270"/>
      <c r="D204" s="966" t="s">
        <v>1330</v>
      </c>
      <c r="E204" s="966"/>
      <c r="F204" s="966"/>
    </row>
    <row r="205" spans="1:6" ht="14.25">
      <c r="A205" s="270"/>
      <c r="B205" s="270"/>
      <c r="D205" s="966"/>
      <c r="E205" s="966"/>
      <c r="F205" s="966"/>
    </row>
    <row r="206" spans="1:6" ht="14.25">
      <c r="A206" s="270"/>
      <c r="B206" s="270"/>
      <c r="D206" s="966"/>
      <c r="E206" s="966"/>
      <c r="F206" s="966"/>
    </row>
    <row r="207" spans="1:6" ht="14.25">
      <c r="A207" s="270"/>
      <c r="B207" s="270"/>
      <c r="D207" s="966"/>
      <c r="E207" s="966"/>
      <c r="F207" s="966"/>
    </row>
    <row r="208" spans="1:6" ht="14.25">
      <c r="A208" s="270"/>
      <c r="B208" s="270"/>
      <c r="D208" s="966"/>
      <c r="E208" s="966"/>
      <c r="F208" s="966"/>
    </row>
    <row r="209" spans="1:7" ht="14.25">
      <c r="A209" s="270"/>
      <c r="B209" s="270"/>
      <c r="D209" s="138"/>
      <c r="E209" s="138"/>
      <c r="F209" s="138"/>
    </row>
    <row r="210" spans="1:7" ht="14.25">
      <c r="A210" s="270"/>
      <c r="B210" s="703" t="s">
        <v>329</v>
      </c>
      <c r="D210" s="980" t="s">
        <v>1331</v>
      </c>
      <c r="E210" s="980"/>
      <c r="F210" s="980"/>
    </row>
    <row r="211" spans="1:7" ht="14.25">
      <c r="A211" s="270"/>
      <c r="B211" s="270"/>
      <c r="D211" s="980"/>
      <c r="E211" s="980"/>
      <c r="F211" s="980"/>
    </row>
    <row r="212" spans="1:7" ht="14.25">
      <c r="A212" s="270"/>
      <c r="B212" s="270"/>
      <c r="D212" s="1014" t="s">
        <v>993</v>
      </c>
      <c r="E212" s="1014"/>
      <c r="F212" s="1014"/>
    </row>
    <row r="213" spans="1:7" ht="14.25">
      <c r="A213" s="270"/>
      <c r="B213" s="270"/>
      <c r="D213" s="138"/>
      <c r="E213" s="138"/>
      <c r="F213" s="138"/>
    </row>
    <row r="214" spans="1:7" ht="14.65" customHeight="1">
      <c r="A214" s="270"/>
      <c r="B214" s="703" t="s">
        <v>329</v>
      </c>
      <c r="D214" s="980" t="s">
        <v>1333</v>
      </c>
      <c r="E214" s="980"/>
      <c r="F214" s="980"/>
    </row>
    <row r="215" spans="1:7" ht="14.25">
      <c r="A215" s="270"/>
      <c r="B215" s="270"/>
      <c r="D215" s="980"/>
      <c r="E215" s="980"/>
      <c r="F215" s="980"/>
    </row>
    <row r="216" spans="1:7" ht="14.25">
      <c r="A216" s="270"/>
      <c r="B216" s="270"/>
      <c r="D216" s="980"/>
      <c r="E216" s="980"/>
      <c r="F216" s="980"/>
    </row>
    <row r="217" spans="1:7" ht="14.25">
      <c r="A217" s="270"/>
      <c r="B217" s="270"/>
      <c r="D217" s="980"/>
      <c r="E217" s="980"/>
      <c r="F217" s="980"/>
    </row>
    <row r="218" spans="1:7" ht="14.25">
      <c r="A218" s="270"/>
      <c r="B218" s="270"/>
      <c r="D218" s="980"/>
      <c r="E218" s="980"/>
      <c r="F218" s="980"/>
    </row>
    <row r="219" spans="1:7">
      <c r="D219" s="138"/>
      <c r="E219" s="138"/>
      <c r="F219" s="138"/>
    </row>
    <row r="220" spans="1:7" ht="14.25">
      <c r="A220" s="270"/>
      <c r="B220" s="703" t="s">
        <v>329</v>
      </c>
      <c r="D220" s="966" t="s">
        <v>1332</v>
      </c>
      <c r="E220" s="966"/>
      <c r="F220" s="966"/>
    </row>
    <row r="221" spans="1:7" ht="14.25">
      <c r="A221" s="270"/>
      <c r="B221" s="270"/>
      <c r="D221" s="966"/>
      <c r="E221" s="966"/>
      <c r="F221" s="966"/>
    </row>
    <row r="222" spans="1:7">
      <c r="D222" s="29"/>
    </row>
    <row r="223" spans="1:7">
      <c r="A223" s="986" t="s">
        <v>1206</v>
      </c>
      <c r="B223" s="986"/>
      <c r="C223" s="986"/>
      <c r="D223" s="986"/>
      <c r="E223" s="986"/>
      <c r="F223" s="986"/>
      <c r="G223" s="986"/>
    </row>
    <row r="224" spans="1:7">
      <c r="D224" s="29"/>
    </row>
    <row r="225" spans="1:6">
      <c r="C225" s="271"/>
      <c r="D225" s="989" t="s">
        <v>1335</v>
      </c>
      <c r="E225" s="989"/>
      <c r="F225" s="989"/>
    </row>
    <row r="226" spans="1:6">
      <c r="A226" s="264"/>
      <c r="B226" s="697"/>
      <c r="C226" s="264"/>
      <c r="D226" s="138"/>
      <c r="E226" s="138"/>
      <c r="F226" s="138"/>
    </row>
    <row r="227" spans="1:6">
      <c r="A227" s="269"/>
      <c r="B227" s="269"/>
      <c r="C227" s="269"/>
      <c r="D227" s="989" t="s">
        <v>285</v>
      </c>
      <c r="E227" s="989"/>
      <c r="F227" s="989"/>
    </row>
    <row r="228" spans="1:6" ht="14.25">
      <c r="A228" s="270"/>
      <c r="B228" s="703" t="s">
        <v>329</v>
      </c>
      <c r="D228" s="990" t="s">
        <v>1336</v>
      </c>
      <c r="E228" s="990"/>
      <c r="F228" s="990"/>
    </row>
    <row r="229" spans="1:6" ht="14.25">
      <c r="A229" s="270"/>
      <c r="B229" s="270"/>
      <c r="D229" s="990"/>
      <c r="E229" s="990"/>
      <c r="F229" s="990"/>
    </row>
    <row r="230" spans="1:6">
      <c r="D230" s="138"/>
      <c r="E230" s="138"/>
      <c r="F230" s="138"/>
    </row>
    <row r="231" spans="1:6" ht="14.65" customHeight="1">
      <c r="A231" s="270"/>
      <c r="B231" s="703" t="s">
        <v>329</v>
      </c>
      <c r="D231" s="980" t="s">
        <v>1337</v>
      </c>
      <c r="E231" s="980"/>
      <c r="F231" s="980"/>
    </row>
    <row r="232" spans="1:6">
      <c r="D232" s="980"/>
      <c r="E232" s="980"/>
      <c r="F232" s="980"/>
    </row>
    <row r="233" spans="1:6">
      <c r="D233" s="991" t="s">
        <v>984</v>
      </c>
      <c r="E233" s="991"/>
      <c r="F233" s="991"/>
    </row>
    <row r="234" spans="1:6">
      <c r="D234" s="138"/>
      <c r="E234" s="138"/>
      <c r="F234" s="138"/>
    </row>
    <row r="235" spans="1:6" ht="14.65" customHeight="1">
      <c r="A235" s="270"/>
      <c r="B235" s="703" t="s">
        <v>329</v>
      </c>
      <c r="D235" s="980" t="s">
        <v>1339</v>
      </c>
      <c r="E235" s="980"/>
      <c r="F235" s="980"/>
    </row>
    <row r="236" spans="1:6">
      <c r="D236" s="980"/>
      <c r="E236" s="980"/>
      <c r="F236" s="980"/>
    </row>
    <row r="237" spans="1:6">
      <c r="D237" s="980"/>
      <c r="E237" s="980"/>
      <c r="F237" s="980"/>
    </row>
    <row r="238" spans="1:6">
      <c r="D238" s="980"/>
      <c r="E238" s="980"/>
      <c r="F238" s="980"/>
    </row>
    <row r="239" spans="1:6">
      <c r="D239" s="980"/>
      <c r="E239" s="980"/>
      <c r="F239" s="980"/>
    </row>
    <row r="240" spans="1:6">
      <c r="D240" s="138"/>
      <c r="E240" s="138"/>
      <c r="F240" s="138"/>
    </row>
    <row r="241" spans="1:7" ht="14.25">
      <c r="A241" s="270"/>
      <c r="B241" s="703" t="s">
        <v>329</v>
      </c>
      <c r="D241" s="966" t="s">
        <v>1338</v>
      </c>
      <c r="E241" s="966"/>
      <c r="F241" s="966"/>
    </row>
    <row r="242" spans="1:7">
      <c r="D242" s="966"/>
      <c r="E242" s="966"/>
      <c r="F242" s="966"/>
    </row>
    <row r="243" spans="1:7">
      <c r="D243" s="966"/>
      <c r="E243" s="966"/>
      <c r="F243" s="966"/>
    </row>
    <row r="244" spans="1:7">
      <c r="D244" s="272"/>
      <c r="E244" s="138"/>
      <c r="F244" s="138"/>
    </row>
    <row r="245" spans="1:7">
      <c r="A245" s="986" t="s">
        <v>1207</v>
      </c>
      <c r="B245" s="986"/>
      <c r="C245" s="986"/>
      <c r="D245" s="986"/>
      <c r="E245" s="986"/>
      <c r="F245" s="986"/>
      <c r="G245" s="986"/>
    </row>
    <row r="246" spans="1:7">
      <c r="D246" s="272"/>
      <c r="E246" s="138"/>
      <c r="F246" s="138"/>
    </row>
    <row r="247" spans="1:7">
      <c r="C247" s="264"/>
      <c r="D247" s="1015" t="s">
        <v>1340</v>
      </c>
      <c r="E247" s="1015"/>
      <c r="F247" s="1015"/>
    </row>
    <row r="248" spans="1:7">
      <c r="C248" s="264"/>
      <c r="D248" s="1015"/>
      <c r="E248" s="1015"/>
      <c r="F248" s="1015"/>
    </row>
    <row r="249" spans="1:7">
      <c r="A249" s="269"/>
      <c r="B249" s="269"/>
      <c r="C249" s="269"/>
      <c r="D249" s="5"/>
      <c r="E249" s="6"/>
      <c r="F249" s="6"/>
    </row>
    <row r="250" spans="1:7">
      <c r="C250" s="269"/>
      <c r="D250" s="989" t="s">
        <v>223</v>
      </c>
      <c r="E250" s="989"/>
      <c r="F250" s="989"/>
    </row>
    <row r="251" spans="1:7" ht="15.75" customHeight="1">
      <c r="A251" s="270"/>
      <c r="B251" s="270"/>
      <c r="D251" s="997" t="s">
        <v>1341</v>
      </c>
      <c r="E251" s="997"/>
      <c r="F251" s="997"/>
    </row>
    <row r="252" spans="1:7">
      <c r="E252" s="138"/>
      <c r="F252" s="138"/>
    </row>
    <row r="253" spans="1:7" ht="14.25">
      <c r="A253" s="270"/>
      <c r="B253" s="703" t="s">
        <v>329</v>
      </c>
      <c r="D253" s="966" t="s">
        <v>1342</v>
      </c>
      <c r="E253" s="966"/>
      <c r="F253" s="966"/>
    </row>
    <row r="254" spans="1:7" ht="14.25">
      <c r="A254" s="270"/>
      <c r="B254" s="270"/>
      <c r="D254" s="966"/>
      <c r="E254" s="966"/>
      <c r="F254" s="966"/>
    </row>
    <row r="255" spans="1:7">
      <c r="D255" s="138"/>
      <c r="E255" s="138"/>
      <c r="F255" s="138"/>
    </row>
    <row r="256" spans="1:7" ht="14.25">
      <c r="A256" s="270"/>
      <c r="B256" s="703" t="s">
        <v>329</v>
      </c>
      <c r="D256" s="980" t="s">
        <v>1343</v>
      </c>
      <c r="E256" s="980"/>
      <c r="F256" s="980"/>
    </row>
    <row r="257" spans="1:7" ht="14.25">
      <c r="A257" s="270"/>
      <c r="B257" s="270"/>
      <c r="D257" s="980"/>
      <c r="E257" s="980"/>
      <c r="F257" s="980"/>
    </row>
    <row r="258" spans="1:7" ht="14.25">
      <c r="A258" s="270"/>
      <c r="B258" s="270"/>
      <c r="D258" s="980"/>
      <c r="E258" s="980"/>
      <c r="F258" s="980"/>
    </row>
    <row r="259" spans="1:7">
      <c r="D259" s="138"/>
      <c r="E259" s="138"/>
      <c r="F259" s="138"/>
    </row>
    <row r="260" spans="1:7" ht="14.25">
      <c r="A260" s="270"/>
      <c r="B260" s="703" t="s">
        <v>329</v>
      </c>
      <c r="D260" s="966" t="s">
        <v>1344</v>
      </c>
      <c r="E260" s="966"/>
      <c r="F260" s="966"/>
    </row>
    <row r="261" spans="1:7" ht="14.25">
      <c r="A261" s="270"/>
      <c r="B261" s="270"/>
      <c r="D261" s="966"/>
      <c r="E261" s="966"/>
      <c r="F261" s="966"/>
    </row>
    <row r="262" spans="1:7">
      <c r="A262" s="23"/>
      <c r="B262" s="699"/>
      <c r="E262" s="138"/>
      <c r="F262" s="138"/>
    </row>
    <row r="263" spans="1:7">
      <c r="A263" s="986" t="s">
        <v>1208</v>
      </c>
      <c r="B263" s="986"/>
      <c r="C263" s="986"/>
      <c r="D263" s="986"/>
      <c r="E263" s="986"/>
      <c r="F263" s="986"/>
      <c r="G263" s="986"/>
    </row>
    <row r="264" spans="1:7">
      <c r="A264" s="23"/>
      <c r="B264" s="699"/>
      <c r="D264" s="138"/>
      <c r="E264" s="138"/>
      <c r="F264" s="138"/>
    </row>
    <row r="265" spans="1:7">
      <c r="C265" s="23"/>
      <c r="D265" s="989" t="s">
        <v>736</v>
      </c>
      <c r="E265" s="989"/>
      <c r="F265" s="989"/>
    </row>
    <row r="266" spans="1:7">
      <c r="C266" s="23"/>
      <c r="D266" s="979" t="s">
        <v>1345</v>
      </c>
      <c r="E266" s="979"/>
      <c r="F266" s="979"/>
    </row>
    <row r="267" spans="1:7">
      <c r="C267" s="23"/>
      <c r="D267" s="268"/>
    </row>
    <row r="268" spans="1:7">
      <c r="A268" s="282"/>
      <c r="B268" s="703" t="s">
        <v>329</v>
      </c>
      <c r="D268" s="979" t="s">
        <v>1346</v>
      </c>
      <c r="E268" s="979"/>
      <c r="F268" s="979"/>
    </row>
    <row r="269" spans="1:7" s="39" customFormat="1" ht="14.25">
      <c r="A269" s="420"/>
      <c r="B269" s="420"/>
      <c r="C269" s="282"/>
      <c r="D269" s="514"/>
      <c r="E269" s="515"/>
      <c r="F269" s="515"/>
      <c r="G269" s="133"/>
    </row>
    <row r="270" spans="1:7" s="39" customFormat="1" ht="13.15" customHeight="1">
      <c r="A270" s="282"/>
      <c r="B270" s="703" t="s">
        <v>329</v>
      </c>
      <c r="C270" s="282"/>
      <c r="D270" s="992" t="s">
        <v>1347</v>
      </c>
      <c r="E270" s="992"/>
      <c r="F270" s="992"/>
      <c r="G270" s="133"/>
    </row>
    <row r="271" spans="1:7" s="39" customFormat="1" ht="14.25">
      <c r="A271" s="420"/>
      <c r="B271" s="420"/>
      <c r="C271" s="282"/>
      <c r="D271" s="992"/>
      <c r="E271" s="992"/>
      <c r="F271" s="992"/>
      <c r="G271" s="133"/>
    </row>
    <row r="272" spans="1:7" s="39" customFormat="1" ht="14.25">
      <c r="A272" s="420"/>
      <c r="B272" s="420"/>
      <c r="C272" s="282"/>
      <c r="D272" s="992"/>
      <c r="E272" s="992"/>
      <c r="F272" s="992"/>
      <c r="G272" s="133"/>
    </row>
    <row r="273" spans="1:7" s="39" customFormat="1" ht="14.25">
      <c r="A273" s="420"/>
      <c r="B273" s="420"/>
      <c r="C273" s="282"/>
      <c r="D273" s="992"/>
      <c r="E273" s="992"/>
      <c r="F273" s="992"/>
      <c r="G273" s="133"/>
    </row>
    <row r="274" spans="1:7" s="39" customFormat="1" ht="14.25">
      <c r="A274" s="420"/>
      <c r="B274" s="420"/>
      <c r="C274" s="282"/>
      <c r="D274" s="992"/>
      <c r="E274" s="992"/>
      <c r="F274" s="992"/>
      <c r="G274" s="133"/>
    </row>
    <row r="275" spans="1:7" s="39" customFormat="1" ht="14.25">
      <c r="A275" s="420"/>
      <c r="B275" s="420"/>
      <c r="C275" s="282"/>
      <c r="D275" s="514"/>
      <c r="E275" s="515"/>
      <c r="F275" s="515"/>
      <c r="G275" s="133"/>
    </row>
    <row r="276" spans="1:7" s="39" customFormat="1" ht="13.15" customHeight="1">
      <c r="A276" s="282"/>
      <c r="B276" s="703" t="s">
        <v>329</v>
      </c>
      <c r="C276" s="282"/>
      <c r="D276" s="992" t="s">
        <v>1348</v>
      </c>
      <c r="E276" s="992"/>
      <c r="F276" s="992"/>
      <c r="G276" s="133"/>
    </row>
    <row r="277" spans="1:7" s="39" customFormat="1">
      <c r="A277" s="282"/>
      <c r="B277" s="282"/>
      <c r="C277" s="282"/>
      <c r="D277" s="992"/>
      <c r="E277" s="992"/>
      <c r="F277" s="992"/>
      <c r="G277" s="133"/>
    </row>
    <row r="278" spans="1:7" s="39" customFormat="1" ht="14.25">
      <c r="A278" s="420"/>
      <c r="B278" s="420"/>
      <c r="C278" s="282"/>
      <c r="D278" s="514"/>
      <c r="E278" s="515"/>
      <c r="F278" s="515"/>
      <c r="G278" s="133"/>
    </row>
    <row r="279" spans="1:7">
      <c r="A279" s="282"/>
      <c r="B279" s="703" t="s">
        <v>329</v>
      </c>
      <c r="D279" s="979" t="s">
        <v>1349</v>
      </c>
      <c r="E279" s="979"/>
      <c r="F279" s="979"/>
    </row>
    <row r="280" spans="1:7">
      <c r="E280" s="138"/>
      <c r="F280" s="138"/>
    </row>
    <row r="281" spans="1:7" ht="14.25">
      <c r="A281" s="270"/>
      <c r="B281" s="703" t="s">
        <v>329</v>
      </c>
      <c r="D281" s="980" t="s">
        <v>1350</v>
      </c>
      <c r="E281" s="980"/>
      <c r="F281" s="980"/>
    </row>
    <row r="282" spans="1:7" ht="14.25">
      <c r="A282" s="270"/>
      <c r="B282" s="270"/>
      <c r="D282" s="980"/>
      <c r="E282" s="980"/>
      <c r="F282" s="980"/>
    </row>
    <row r="283" spans="1:7" s="743" customFormat="1" ht="14.25">
      <c r="A283" s="738"/>
      <c r="B283" s="738"/>
      <c r="C283" s="755"/>
      <c r="D283" s="980"/>
      <c r="E283" s="980"/>
      <c r="F283" s="980"/>
      <c r="G283" s="7"/>
    </row>
    <row r="284" spans="1:7" s="743" customFormat="1" ht="14.25">
      <c r="A284" s="738"/>
      <c r="B284" s="738"/>
      <c r="C284" s="755"/>
      <c r="D284" s="980"/>
      <c r="E284" s="980"/>
      <c r="F284" s="980"/>
      <c r="G284" s="7"/>
    </row>
    <row r="285" spans="1:7" s="743" customFormat="1" ht="14.25">
      <c r="A285" s="738"/>
      <c r="B285" s="738"/>
      <c r="C285" s="755"/>
      <c r="D285" s="980"/>
      <c r="E285" s="980"/>
      <c r="F285" s="980"/>
      <c r="G285" s="7"/>
    </row>
    <row r="286" spans="1:7" s="743" customFormat="1" ht="14.25">
      <c r="A286" s="738"/>
      <c r="B286" s="738"/>
      <c r="C286" s="755"/>
      <c r="D286" s="980"/>
      <c r="E286" s="980"/>
      <c r="F286" s="980"/>
      <c r="G286" s="7"/>
    </row>
    <row r="287" spans="1:7" s="743" customFormat="1" ht="14.25">
      <c r="A287" s="738"/>
      <c r="B287" s="738"/>
      <c r="C287" s="755"/>
      <c r="D287" s="980"/>
      <c r="E287" s="980"/>
      <c r="F287" s="980"/>
      <c r="G287" s="7"/>
    </row>
    <row r="288" spans="1:7" s="743" customFormat="1" ht="14.25">
      <c r="A288" s="738"/>
      <c r="B288" s="738"/>
      <c r="C288" s="755"/>
      <c r="D288" s="980"/>
      <c r="E288" s="980"/>
      <c r="F288" s="980"/>
      <c r="G288" s="7"/>
    </row>
    <row r="289" spans="1:7" s="743" customFormat="1" ht="14.25">
      <c r="A289" s="738"/>
      <c r="B289" s="738"/>
      <c r="C289" s="755"/>
      <c r="D289" s="980"/>
      <c r="E289" s="980"/>
      <c r="F289" s="980"/>
      <c r="G289" s="7"/>
    </row>
    <row r="290" spans="1:7" s="743" customFormat="1" ht="14.25">
      <c r="A290" s="738"/>
      <c r="B290" s="738"/>
      <c r="C290" s="755"/>
      <c r="D290" s="980"/>
      <c r="E290" s="980"/>
      <c r="F290" s="980"/>
      <c r="G290" s="7"/>
    </row>
    <row r="291" spans="1:7" s="743" customFormat="1" ht="14.25">
      <c r="A291" s="738"/>
      <c r="B291" s="738"/>
      <c r="C291" s="755"/>
      <c r="D291" s="980"/>
      <c r="E291" s="980"/>
      <c r="F291" s="980"/>
      <c r="G291" s="7"/>
    </row>
    <row r="292" spans="1:7" s="743" customFormat="1" ht="14.25">
      <c r="A292" s="738"/>
      <c r="B292" s="738"/>
      <c r="C292" s="755"/>
      <c r="D292" s="980"/>
      <c r="E292" s="980"/>
      <c r="F292" s="980"/>
      <c r="G292" s="7"/>
    </row>
    <row r="293" spans="1:7" ht="14.25">
      <c r="A293" s="270"/>
      <c r="B293" s="270"/>
      <c r="D293" s="980"/>
      <c r="E293" s="980"/>
      <c r="F293" s="980"/>
    </row>
    <row r="294" spans="1:7" ht="14.25">
      <c r="A294" s="270"/>
      <c r="B294" s="270"/>
      <c r="D294" s="980"/>
      <c r="E294" s="980"/>
      <c r="F294" s="980"/>
    </row>
    <row r="295" spans="1:7" ht="14.25">
      <c r="A295" s="270"/>
      <c r="B295" s="270"/>
      <c r="D295" s="980"/>
      <c r="E295" s="980"/>
      <c r="F295" s="980"/>
    </row>
    <row r="296" spans="1:7">
      <c r="D296" s="138"/>
      <c r="E296" s="138"/>
      <c r="F296" s="138"/>
    </row>
    <row r="297" spans="1:7" ht="14.25">
      <c r="A297" s="270"/>
      <c r="B297" s="703" t="s">
        <v>329</v>
      </c>
      <c r="D297" s="980" t="s">
        <v>1351</v>
      </c>
      <c r="E297" s="980"/>
      <c r="F297" s="980"/>
    </row>
    <row r="298" spans="1:7">
      <c r="D298" s="980"/>
      <c r="E298" s="980"/>
      <c r="F298" s="980"/>
    </row>
    <row r="299" spans="1:7">
      <c r="D299" s="980"/>
      <c r="E299" s="980"/>
      <c r="F299" s="980"/>
    </row>
    <row r="300" spans="1:7">
      <c r="D300" s="980"/>
      <c r="E300" s="980"/>
      <c r="F300" s="980"/>
    </row>
    <row r="301" spans="1:7">
      <c r="D301" s="980"/>
      <c r="E301" s="980"/>
      <c r="F301" s="980"/>
    </row>
    <row r="302" spans="1:7">
      <c r="D302" s="980"/>
      <c r="E302" s="980"/>
      <c r="F302" s="980"/>
    </row>
    <row r="303" spans="1:7">
      <c r="D303" s="980"/>
      <c r="E303" s="980"/>
      <c r="F303" s="980"/>
    </row>
    <row r="304" spans="1:7">
      <c r="D304" s="980"/>
      <c r="E304" s="980"/>
      <c r="F304" s="980"/>
    </row>
    <row r="305" spans="1:7">
      <c r="D305" s="980"/>
      <c r="E305" s="980"/>
      <c r="F305" s="980"/>
    </row>
    <row r="306" spans="1:7">
      <c r="D306" s="138"/>
      <c r="E306" s="138"/>
      <c r="F306" s="138"/>
    </row>
    <row r="307" spans="1:7" ht="14.25">
      <c r="A307" s="270"/>
      <c r="B307" s="703" t="s">
        <v>329</v>
      </c>
      <c r="D307" s="966" t="s">
        <v>1352</v>
      </c>
      <c r="E307" s="966"/>
      <c r="F307" s="966"/>
    </row>
    <row r="308" spans="1:7">
      <c r="D308" s="966"/>
      <c r="E308" s="966"/>
      <c r="F308" s="966"/>
      <c r="G308" s="12"/>
    </row>
    <row r="309" spans="1:7">
      <c r="D309" s="966"/>
      <c r="E309" s="966"/>
      <c r="F309" s="966"/>
      <c r="G309" s="12"/>
    </row>
    <row r="310" spans="1:7">
      <c r="D310" s="966"/>
      <c r="E310" s="966"/>
      <c r="F310" s="966"/>
      <c r="G310" s="12"/>
    </row>
    <row r="311" spans="1:7">
      <c r="D311" s="966"/>
      <c r="E311" s="966"/>
      <c r="F311" s="966"/>
      <c r="G311" s="12"/>
    </row>
    <row r="312" spans="1:7">
      <c r="D312" s="966"/>
      <c r="E312" s="966"/>
      <c r="F312" s="966"/>
      <c r="G312" s="12"/>
    </row>
    <row r="313" spans="1:7" s="743" customFormat="1">
      <c r="A313" s="755"/>
      <c r="B313" s="755"/>
      <c r="C313" s="755"/>
      <c r="D313" s="752"/>
      <c r="E313" s="752"/>
      <c r="F313" s="752"/>
    </row>
    <row r="314" spans="1:7" ht="13.5" thickBot="1">
      <c r="D314" s="998" t="s">
        <v>1094</v>
      </c>
      <c r="E314" s="998"/>
      <c r="F314" s="998"/>
      <c r="G314" s="12"/>
    </row>
    <row r="315" spans="1:7" s="743" customFormat="1" ht="13.5" thickTop="1">
      <c r="A315" s="755"/>
      <c r="B315" s="755"/>
      <c r="C315" s="755"/>
      <c r="D315" s="999" t="s">
        <v>1353</v>
      </c>
      <c r="E315" s="999"/>
      <c r="F315" s="999"/>
    </row>
    <row r="316" spans="1:7">
      <c r="A316" s="335"/>
      <c r="B316" s="335"/>
      <c r="C316" s="335"/>
      <c r="D316" s="484"/>
      <c r="E316" s="484"/>
      <c r="F316" s="138"/>
      <c r="G316" s="12"/>
    </row>
    <row r="317" spans="1:7" ht="14.25">
      <c r="A317" s="270"/>
      <c r="B317" s="703" t="s">
        <v>329</v>
      </c>
      <c r="C317" s="335"/>
      <c r="D317" s="1000" t="s">
        <v>1354</v>
      </c>
      <c r="E317" s="1000"/>
      <c r="F317" s="1000"/>
      <c r="G317" s="12"/>
    </row>
    <row r="318" spans="1:7">
      <c r="A318" s="335"/>
      <c r="B318" s="335"/>
      <c r="C318" s="335"/>
      <c r="D318" s="484"/>
      <c r="E318" s="484"/>
      <c r="F318" s="138"/>
      <c r="G318" s="12"/>
    </row>
    <row r="319" spans="1:7">
      <c r="A319" s="335"/>
      <c r="B319" s="703" t="s">
        <v>329</v>
      </c>
      <c r="C319" s="335"/>
      <c r="D319" s="995" t="s">
        <v>1355</v>
      </c>
      <c r="E319" s="995"/>
      <c r="F319" s="995"/>
      <c r="G319" s="12"/>
    </row>
    <row r="320" spans="1:7">
      <c r="A320" s="335"/>
      <c r="B320" s="335"/>
      <c r="C320" s="335"/>
      <c r="D320" s="995"/>
      <c r="E320" s="995"/>
      <c r="F320" s="995"/>
      <c r="G320" s="12"/>
    </row>
    <row r="321" spans="1:7">
      <c r="A321" s="335"/>
      <c r="B321" s="335"/>
      <c r="C321" s="335"/>
      <c r="D321" s="995"/>
      <c r="E321" s="995"/>
      <c r="F321" s="995"/>
      <c r="G321" s="12"/>
    </row>
    <row r="322" spans="1:7">
      <c r="A322" s="335"/>
      <c r="B322" s="335"/>
      <c r="C322" s="335"/>
      <c r="D322" s="995"/>
      <c r="E322" s="995"/>
      <c r="F322" s="995"/>
      <c r="G322" s="12"/>
    </row>
    <row r="323" spans="1:7" s="743" customFormat="1">
      <c r="A323" s="335"/>
      <c r="B323" s="335"/>
      <c r="C323" s="335"/>
      <c r="D323" s="995"/>
      <c r="E323" s="995"/>
      <c r="F323" s="995"/>
    </row>
    <row r="324" spans="1:7" s="743" customFormat="1">
      <c r="A324" s="335"/>
      <c r="B324" s="335"/>
      <c r="C324" s="335"/>
      <c r="D324" s="995"/>
      <c r="E324" s="995"/>
      <c r="F324" s="995"/>
    </row>
    <row r="325" spans="1:7" s="743" customFormat="1">
      <c r="A325" s="335"/>
      <c r="B325" s="335"/>
      <c r="C325" s="335"/>
      <c r="D325" s="995"/>
      <c r="E325" s="995"/>
      <c r="F325" s="995"/>
    </row>
    <row r="326" spans="1:7" s="743" customFormat="1">
      <c r="A326" s="335"/>
      <c r="B326" s="335"/>
      <c r="C326" s="335"/>
      <c r="D326" s="995"/>
      <c r="E326" s="995"/>
      <c r="F326" s="995"/>
    </row>
    <row r="327" spans="1:7">
      <c r="A327" s="335"/>
      <c r="B327" s="335"/>
      <c r="C327" s="335"/>
      <c r="D327" s="995"/>
      <c r="E327" s="995"/>
      <c r="F327" s="995"/>
      <c r="G327" s="12"/>
    </row>
    <row r="328" spans="1:7">
      <c r="A328" s="335"/>
      <c r="B328" s="335"/>
      <c r="C328" s="335"/>
      <c r="D328" s="995"/>
      <c r="E328" s="995"/>
      <c r="F328" s="995"/>
      <c r="G328" s="12"/>
    </row>
    <row r="329" spans="1:7">
      <c r="A329" s="335"/>
      <c r="B329" s="335"/>
      <c r="C329" s="335"/>
      <c r="D329" s="995"/>
      <c r="E329" s="995"/>
      <c r="F329" s="995"/>
      <c r="G329" s="12"/>
    </row>
    <row r="330" spans="1:7">
      <c r="A330" s="335"/>
      <c r="B330" s="335"/>
      <c r="C330" s="335"/>
      <c r="D330" s="12"/>
      <c r="E330" s="484"/>
      <c r="F330" s="138"/>
      <c r="G330" s="12"/>
    </row>
    <row r="331" spans="1:7" ht="14.25">
      <c r="A331" s="270"/>
      <c r="B331" s="703" t="s">
        <v>329</v>
      </c>
      <c r="C331" s="335"/>
      <c r="D331" s="993" t="s">
        <v>1356</v>
      </c>
      <c r="E331" s="993"/>
      <c r="F331" s="993"/>
      <c r="G331" s="12"/>
    </row>
    <row r="332" spans="1:7">
      <c r="A332" s="335"/>
      <c r="B332" s="335"/>
      <c r="C332" s="335"/>
      <c r="D332" s="993"/>
      <c r="E332" s="993"/>
      <c r="F332" s="993"/>
      <c r="G332" s="12"/>
    </row>
    <row r="333" spans="1:7">
      <c r="A333" s="335"/>
      <c r="B333" s="335"/>
      <c r="C333" s="335"/>
      <c r="D333" s="993"/>
      <c r="E333" s="993"/>
      <c r="F333" s="993"/>
      <c r="G333" s="12"/>
    </row>
    <row r="334" spans="1:7">
      <c r="A334" s="335"/>
      <c r="B334" s="335"/>
      <c r="C334" s="335"/>
      <c r="D334" s="993"/>
      <c r="E334" s="993"/>
      <c r="F334" s="993"/>
      <c r="G334" s="12"/>
    </row>
    <row r="335" spans="1:7">
      <c r="A335" s="335"/>
      <c r="B335" s="335"/>
      <c r="C335" s="335"/>
      <c r="D335" s="526"/>
      <c r="E335" s="484"/>
      <c r="F335" s="138"/>
      <c r="G335" s="12"/>
    </row>
    <row r="336" spans="1:7">
      <c r="A336" s="335"/>
      <c r="B336" s="335"/>
      <c r="C336" s="335"/>
      <c r="D336" s="993" t="s">
        <v>1357</v>
      </c>
      <c r="E336" s="993"/>
      <c r="F336" s="993"/>
      <c r="G336" s="12"/>
    </row>
    <row r="337" spans="1:7">
      <c r="A337" s="335"/>
      <c r="B337" s="335"/>
      <c r="C337" s="335"/>
      <c r="D337" s="993"/>
      <c r="E337" s="993"/>
      <c r="F337" s="993"/>
      <c r="G337" s="12"/>
    </row>
    <row r="338" spans="1:7">
      <c r="A338" s="335"/>
      <c r="B338" s="335"/>
      <c r="C338" s="335"/>
      <c r="D338" s="993"/>
      <c r="E338" s="993"/>
      <c r="F338" s="993"/>
      <c r="G338" s="12"/>
    </row>
    <row r="339" spans="1:7">
      <c r="A339" s="335"/>
      <c r="B339" s="335"/>
      <c r="C339" s="335"/>
      <c r="D339" s="993"/>
      <c r="E339" s="993"/>
      <c r="F339" s="993"/>
      <c r="G339" s="12"/>
    </row>
    <row r="340" spans="1:7" ht="18" customHeight="1">
      <c r="A340" s="335"/>
      <c r="B340" s="335"/>
      <c r="C340" s="335"/>
      <c r="D340" s="993"/>
      <c r="E340" s="993"/>
      <c r="F340" s="993"/>
      <c r="G340" s="12"/>
    </row>
    <row r="341" spans="1:7">
      <c r="A341" s="335"/>
      <c r="B341" s="335"/>
      <c r="C341" s="335"/>
      <c r="D341" s="993"/>
      <c r="E341" s="993"/>
      <c r="F341" s="993"/>
      <c r="G341" s="12"/>
    </row>
    <row r="342" spans="1:7">
      <c r="A342" s="335"/>
      <c r="B342" s="335"/>
      <c r="C342" s="335"/>
      <c r="D342" s="993"/>
      <c r="E342" s="993"/>
      <c r="F342" s="993"/>
      <c r="G342" s="12"/>
    </row>
    <row r="343" spans="1:7">
      <c r="A343" s="335"/>
      <c r="B343" s="335"/>
      <c r="C343" s="335"/>
      <c r="D343" s="993"/>
      <c r="E343" s="993"/>
      <c r="F343" s="993"/>
      <c r="G343" s="12"/>
    </row>
    <row r="344" spans="1:7" ht="8.25" customHeight="1">
      <c r="A344" s="335"/>
      <c r="B344" s="335"/>
      <c r="C344" s="335"/>
      <c r="D344" s="993"/>
      <c r="E344" s="993"/>
      <c r="F344" s="993"/>
      <c r="G344" s="12"/>
    </row>
    <row r="345" spans="1:7" ht="13.15" customHeight="1">
      <c r="A345" s="335"/>
      <c r="B345" s="335"/>
      <c r="C345" s="335"/>
      <c r="D345" s="994" t="s">
        <v>1358</v>
      </c>
      <c r="E345" s="994"/>
      <c r="F345" s="994"/>
      <c r="G345" s="12"/>
    </row>
    <row r="346" spans="1:7">
      <c r="A346" s="335"/>
      <c r="B346" s="335"/>
      <c r="C346" s="335"/>
      <c r="D346" s="994"/>
      <c r="E346" s="994"/>
      <c r="F346" s="994"/>
      <c r="G346" s="12"/>
    </row>
    <row r="347" spans="1:7">
      <c r="A347" s="335"/>
      <c r="B347" s="335"/>
      <c r="C347" s="335"/>
      <c r="D347" s="994"/>
      <c r="E347" s="994"/>
      <c r="F347" s="994"/>
      <c r="G347" s="12"/>
    </row>
    <row r="348" spans="1:7" s="743" customFormat="1">
      <c r="A348" s="335"/>
      <c r="B348" s="335"/>
      <c r="C348" s="335"/>
      <c r="D348" s="994"/>
      <c r="E348" s="994"/>
      <c r="F348" s="994"/>
    </row>
    <row r="349" spans="1:7" s="743" customFormat="1">
      <c r="A349" s="335"/>
      <c r="B349" s="335"/>
      <c r="C349" s="335"/>
      <c r="D349" s="994"/>
      <c r="E349" s="994"/>
      <c r="F349" s="994"/>
    </row>
    <row r="350" spans="1:7" s="743" customFormat="1">
      <c r="A350" s="335"/>
      <c r="B350" s="335"/>
      <c r="C350" s="335"/>
      <c r="D350" s="994"/>
      <c r="E350" s="994"/>
      <c r="F350" s="994"/>
    </row>
    <row r="351" spans="1:7" s="743" customFormat="1">
      <c r="A351" s="335"/>
      <c r="B351" s="335"/>
      <c r="C351" s="335"/>
      <c r="D351" s="994"/>
      <c r="E351" s="994"/>
      <c r="F351" s="994"/>
    </row>
    <row r="352" spans="1:7" s="743" customFormat="1">
      <c r="A352" s="335"/>
      <c r="B352" s="335"/>
      <c r="C352" s="335"/>
      <c r="D352" s="994"/>
      <c r="E352" s="994"/>
      <c r="F352" s="994"/>
    </row>
    <row r="353" spans="1:7">
      <c r="A353" s="335"/>
      <c r="B353" s="335"/>
      <c r="C353" s="335"/>
      <c r="D353" s="994"/>
      <c r="E353" s="994"/>
      <c r="F353" s="994"/>
      <c r="G353" s="12"/>
    </row>
    <row r="354" spans="1:7">
      <c r="A354" s="335"/>
      <c r="B354" s="335"/>
      <c r="C354" s="335"/>
      <c r="D354" s="994"/>
      <c r="E354" s="994"/>
      <c r="F354" s="994"/>
      <c r="G354" s="12"/>
    </row>
    <row r="355" spans="1:7">
      <c r="A355" s="335"/>
      <c r="B355" s="335"/>
      <c r="C355" s="335"/>
      <c r="D355" s="994"/>
      <c r="E355" s="994"/>
      <c r="F355" s="994"/>
      <c r="G355" s="12"/>
    </row>
    <row r="356" spans="1:7">
      <c r="A356" s="335"/>
      <c r="B356" s="335"/>
      <c r="C356" s="335"/>
      <c r="D356" s="994"/>
      <c r="E356" s="994"/>
      <c r="F356" s="994"/>
      <c r="G356" s="12"/>
    </row>
    <row r="357" spans="1:7">
      <c r="A357" s="335"/>
      <c r="B357" s="335"/>
      <c r="C357" s="528"/>
      <c r="D357" s="994"/>
      <c r="E357" s="994"/>
      <c r="F357" s="994"/>
      <c r="G357" s="12"/>
    </row>
    <row r="358" spans="1:7">
      <c r="A358" s="335"/>
      <c r="B358" s="335"/>
      <c r="C358" s="528"/>
      <c r="D358" s="994"/>
      <c r="E358" s="994"/>
      <c r="F358" s="994"/>
      <c r="G358" s="12"/>
    </row>
    <row r="359" spans="1:7">
      <c r="A359" s="335"/>
      <c r="B359" s="335"/>
      <c r="C359" s="335"/>
      <c r="D359" s="994"/>
      <c r="E359" s="994"/>
      <c r="F359" s="994"/>
      <c r="G359" s="12"/>
    </row>
    <row r="360" spans="1:7">
      <c r="A360" s="335"/>
      <c r="B360" s="335"/>
      <c r="C360" s="528"/>
      <c r="D360" s="994"/>
      <c r="E360" s="994"/>
      <c r="F360" s="994"/>
      <c r="G360" s="12"/>
    </row>
    <row r="361" spans="1:7">
      <c r="A361" s="335"/>
      <c r="B361" s="335"/>
      <c r="C361" s="528"/>
      <c r="D361" s="994"/>
      <c r="E361" s="994"/>
      <c r="F361" s="994"/>
      <c r="G361" s="12"/>
    </row>
    <row r="362" spans="1:7">
      <c r="A362" s="335"/>
      <c r="B362" s="335"/>
      <c r="C362" s="528"/>
      <c r="D362" s="994"/>
      <c r="E362" s="994"/>
      <c r="F362" s="994"/>
      <c r="G362" s="12"/>
    </row>
    <row r="363" spans="1:7">
      <c r="A363" s="335"/>
      <c r="B363" s="335"/>
      <c r="C363" s="335"/>
      <c r="D363" s="526"/>
      <c r="E363" s="484"/>
      <c r="F363" s="138"/>
      <c r="G363" s="12"/>
    </row>
    <row r="364" spans="1:7">
      <c r="A364" s="335"/>
      <c r="B364" s="703" t="s">
        <v>329</v>
      </c>
      <c r="C364" s="335"/>
      <c r="D364" s="994" t="s">
        <v>1359</v>
      </c>
      <c r="E364" s="994"/>
      <c r="F364" s="994"/>
      <c r="G364" s="12"/>
    </row>
    <row r="365" spans="1:7">
      <c r="A365" s="335"/>
      <c r="B365" s="335"/>
      <c r="C365" s="335"/>
      <c r="D365" s="994"/>
      <c r="E365" s="994"/>
      <c r="F365" s="994"/>
      <c r="G365" s="12"/>
    </row>
    <row r="366" spans="1:7">
      <c r="A366" s="335"/>
      <c r="B366" s="335"/>
      <c r="C366" s="335"/>
      <c r="D366" s="484"/>
      <c r="E366" s="484"/>
      <c r="F366" s="138"/>
      <c r="G366" s="12"/>
    </row>
    <row r="367" spans="1:7" ht="14.25">
      <c r="A367" s="270"/>
      <c r="B367" s="703" t="s">
        <v>329</v>
      </c>
      <c r="C367" s="335"/>
      <c r="D367" s="995" t="s">
        <v>1360</v>
      </c>
      <c r="E367" s="995"/>
      <c r="F367" s="995"/>
      <c r="G367" s="12"/>
    </row>
    <row r="368" spans="1:7" ht="14.25">
      <c r="A368" s="527"/>
      <c r="B368" s="527"/>
      <c r="C368" s="335"/>
      <c r="D368" s="995"/>
      <c r="E368" s="995"/>
      <c r="F368" s="995"/>
      <c r="G368" s="12"/>
    </row>
    <row r="369" spans="1:7" ht="14.25">
      <c r="A369" s="527"/>
      <c r="B369" s="527"/>
      <c r="C369" s="335"/>
      <c r="D369" s="995"/>
      <c r="E369" s="995"/>
      <c r="F369" s="995"/>
      <c r="G369" s="12"/>
    </row>
    <row r="370" spans="1:7" ht="14.25">
      <c r="A370" s="527"/>
      <c r="B370" s="527"/>
      <c r="C370" s="335"/>
      <c r="D370" s="995"/>
      <c r="E370" s="995"/>
      <c r="F370" s="995"/>
      <c r="G370" s="12"/>
    </row>
    <row r="371" spans="1:7" ht="14.25">
      <c r="A371" s="527"/>
      <c r="B371" s="527"/>
      <c r="C371" s="335"/>
      <c r="D371" s="995"/>
      <c r="E371" s="995"/>
      <c r="F371" s="995"/>
      <c r="G371" s="12"/>
    </row>
    <row r="372" spans="1:7">
      <c r="D372" s="138"/>
      <c r="E372" s="138"/>
      <c r="F372" s="138"/>
      <c r="G372" s="12"/>
    </row>
    <row r="373" spans="1:7" ht="14.25">
      <c r="A373" s="270"/>
      <c r="B373" s="703" t="s">
        <v>329</v>
      </c>
      <c r="C373" s="275"/>
      <c r="D373" s="966" t="s">
        <v>1361</v>
      </c>
      <c r="E373" s="966"/>
      <c r="F373" s="966"/>
      <c r="G373" s="12"/>
    </row>
    <row r="374" spans="1:7" ht="14.25">
      <c r="A374" s="270"/>
      <c r="B374" s="270"/>
      <c r="D374" s="966"/>
      <c r="E374" s="966"/>
      <c r="F374" s="966"/>
      <c r="G374" s="12"/>
    </row>
    <row r="375" spans="1:7">
      <c r="D375" s="966"/>
      <c r="E375" s="966"/>
      <c r="F375" s="966"/>
      <c r="G375" s="12"/>
    </row>
    <row r="376" spans="1:7">
      <c r="D376" s="966"/>
      <c r="E376" s="966"/>
      <c r="F376" s="966"/>
      <c r="G376" s="12"/>
    </row>
    <row r="377" spans="1:7">
      <c r="D377" s="966"/>
      <c r="E377" s="966"/>
      <c r="F377" s="966"/>
      <c r="G377" s="12"/>
    </row>
    <row r="378" spans="1:7">
      <c r="D378" s="966"/>
      <c r="E378" s="966"/>
      <c r="F378" s="966"/>
      <c r="G378" s="12"/>
    </row>
    <row r="379" spans="1:7">
      <c r="D379" s="966"/>
      <c r="E379" s="966"/>
      <c r="F379" s="966"/>
      <c r="G379" s="12"/>
    </row>
    <row r="380" spans="1:7">
      <c r="D380" s="966"/>
      <c r="E380" s="966"/>
      <c r="F380" s="966"/>
      <c r="G380" s="12"/>
    </row>
    <row r="381" spans="1:7">
      <c r="D381" s="966"/>
      <c r="E381" s="966"/>
      <c r="F381" s="966"/>
      <c r="G381" s="12"/>
    </row>
    <row r="382" spans="1:7">
      <c r="D382" s="966"/>
      <c r="E382" s="966"/>
      <c r="F382" s="966"/>
      <c r="G382" s="12"/>
    </row>
    <row r="383" spans="1:7">
      <c r="D383" s="966"/>
      <c r="E383" s="966"/>
      <c r="F383" s="966"/>
      <c r="G383" s="12"/>
    </row>
    <row r="384" spans="1:7">
      <c r="D384" s="966"/>
      <c r="E384" s="966"/>
      <c r="F384" s="966"/>
      <c r="G384" s="12"/>
    </row>
    <row r="385" spans="1:7">
      <c r="D385" s="966"/>
      <c r="E385" s="966"/>
      <c r="F385" s="966"/>
      <c r="G385" s="12"/>
    </row>
    <row r="386" spans="1:7">
      <c r="A386" s="12"/>
      <c r="B386" s="12"/>
      <c r="C386" s="12"/>
      <c r="D386" s="966"/>
      <c r="E386" s="966"/>
      <c r="F386" s="966"/>
      <c r="G386" s="12"/>
    </row>
    <row r="387" spans="1:7">
      <c r="A387" s="12"/>
      <c r="B387" s="12"/>
      <c r="C387" s="12"/>
      <c r="D387" s="966"/>
      <c r="E387" s="966"/>
      <c r="F387" s="966"/>
      <c r="G387" s="12"/>
    </row>
    <row r="388" spans="1:7">
      <c r="A388" s="12"/>
      <c r="B388" s="12"/>
      <c r="C388" s="12"/>
      <c r="D388" s="966"/>
      <c r="E388" s="966"/>
      <c r="F388" s="966"/>
      <c r="G388" s="12"/>
    </row>
    <row r="389" spans="1:7">
      <c r="A389" s="12"/>
      <c r="B389" s="12"/>
      <c r="C389" s="12"/>
      <c r="D389" s="966"/>
      <c r="E389" s="966"/>
      <c r="F389" s="966"/>
      <c r="G389" s="12"/>
    </row>
    <row r="390" spans="1:7">
      <c r="A390" s="12"/>
      <c r="B390" s="12"/>
      <c r="C390" s="12"/>
      <c r="D390" s="966"/>
      <c r="E390" s="966"/>
      <c r="F390" s="966"/>
      <c r="G390" s="12"/>
    </row>
    <row r="391" spans="1:7">
      <c r="A391" s="12"/>
      <c r="B391" s="12"/>
      <c r="C391" s="12"/>
      <c r="D391" s="966"/>
      <c r="E391" s="966"/>
      <c r="F391" s="966"/>
      <c r="G391" s="12"/>
    </row>
    <row r="392" spans="1:7">
      <c r="A392" s="12"/>
      <c r="B392" s="12"/>
      <c r="C392" s="12"/>
      <c r="D392" s="966"/>
      <c r="E392" s="966"/>
      <c r="F392" s="966"/>
      <c r="G392" s="12"/>
    </row>
    <row r="393" spans="1:7">
      <c r="A393" s="12"/>
      <c r="B393" s="12"/>
      <c r="C393" s="12"/>
      <c r="D393" s="966"/>
      <c r="E393" s="966"/>
      <c r="F393" s="966"/>
      <c r="G393" s="12"/>
    </row>
    <row r="394" spans="1:7">
      <c r="A394" s="12"/>
      <c r="B394" s="12"/>
      <c r="C394" s="12"/>
      <c r="D394" s="966"/>
      <c r="E394" s="966"/>
      <c r="F394" s="966"/>
      <c r="G394" s="12"/>
    </row>
    <row r="395" spans="1:7">
      <c r="A395" s="12"/>
      <c r="B395" s="12"/>
      <c r="C395" s="12"/>
      <c r="D395" s="966"/>
      <c r="E395" s="966"/>
      <c r="F395" s="966"/>
      <c r="G395" s="12"/>
    </row>
    <row r="396" spans="1:7">
      <c r="A396" s="12"/>
      <c r="B396" s="12"/>
      <c r="C396" s="12"/>
      <c r="D396" s="966"/>
      <c r="E396" s="966"/>
      <c r="F396" s="966"/>
      <c r="G396" s="12"/>
    </row>
    <row r="397" spans="1:7">
      <c r="A397" s="12"/>
      <c r="B397" s="12"/>
      <c r="C397" s="12"/>
      <c r="D397" s="966"/>
      <c r="E397" s="966"/>
      <c r="F397" s="966"/>
      <c r="G397" s="12"/>
    </row>
    <row r="398" spans="1:7">
      <c r="A398" s="12"/>
      <c r="B398" s="12"/>
      <c r="C398" s="12"/>
      <c r="D398" s="966"/>
      <c r="E398" s="966"/>
      <c r="F398" s="966"/>
      <c r="G398" s="12"/>
    </row>
    <row r="399" spans="1:7">
      <c r="A399" s="12"/>
      <c r="B399" s="12"/>
      <c r="C399" s="12"/>
      <c r="D399" s="966"/>
      <c r="E399" s="966"/>
      <c r="F399" s="966"/>
      <c r="G399" s="12"/>
    </row>
    <row r="400" spans="1:7">
      <c r="A400" s="12"/>
      <c r="B400" s="12"/>
      <c r="C400" s="12"/>
      <c r="D400" s="966"/>
      <c r="E400" s="966"/>
      <c r="F400" s="966"/>
      <c r="G400" s="12"/>
    </row>
    <row r="401" spans="1:7">
      <c r="A401" s="12"/>
      <c r="B401" s="12"/>
      <c r="C401" s="12"/>
      <c r="D401" s="966"/>
      <c r="E401" s="966"/>
      <c r="F401" s="966"/>
      <c r="G401" s="12"/>
    </row>
    <row r="402" spans="1:7" s="32" customFormat="1">
      <c r="A402" s="135"/>
      <c r="B402" s="700"/>
      <c r="C402" s="135"/>
      <c r="D402" s="966"/>
      <c r="E402" s="966"/>
      <c r="F402" s="966"/>
      <c r="G402" s="30"/>
    </row>
    <row r="403" spans="1:7" s="32" customFormat="1" ht="40.9" customHeight="1">
      <c r="A403" s="135"/>
      <c r="B403" s="700"/>
      <c r="C403" s="135"/>
      <c r="D403" s="966"/>
      <c r="E403" s="966"/>
      <c r="F403" s="966"/>
      <c r="G403" s="30"/>
    </row>
    <row r="404" spans="1:7" s="32" customFormat="1">
      <c r="A404" s="135"/>
      <c r="B404" s="700"/>
      <c r="C404" s="135"/>
      <c r="D404" s="138"/>
      <c r="E404" s="138"/>
      <c r="F404" s="138"/>
      <c r="G404" s="30"/>
    </row>
    <row r="405" spans="1:7" ht="14.25">
      <c r="A405" s="270"/>
      <c r="B405" s="703" t="s">
        <v>329</v>
      </c>
      <c r="C405" s="275"/>
      <c r="D405" s="979" t="s">
        <v>1362</v>
      </c>
      <c r="E405" s="979"/>
      <c r="F405" s="979"/>
    </row>
    <row r="406" spans="1:7">
      <c r="D406" s="996" t="s">
        <v>1119</v>
      </c>
      <c r="E406" s="996"/>
      <c r="F406" s="996"/>
    </row>
    <row r="407" spans="1:7">
      <c r="D407" s="980" t="s">
        <v>1363</v>
      </c>
      <c r="E407" s="980"/>
      <c r="F407" s="980"/>
    </row>
    <row r="408" spans="1:7">
      <c r="D408" s="980"/>
      <c r="E408" s="980"/>
      <c r="F408" s="980"/>
    </row>
    <row r="409" spans="1:7">
      <c r="D409" s="980"/>
      <c r="E409" s="980"/>
      <c r="F409" s="980"/>
    </row>
    <row r="410" spans="1:7">
      <c r="D410" s="980"/>
      <c r="E410" s="980"/>
      <c r="F410" s="980"/>
    </row>
    <row r="411" spans="1:7">
      <c r="D411" s="138"/>
      <c r="E411" s="138"/>
      <c r="F411" s="138"/>
      <c r="G411" s="12"/>
    </row>
    <row r="412" spans="1:7" ht="14.25">
      <c r="A412" s="270"/>
      <c r="B412" s="703" t="s">
        <v>329</v>
      </c>
      <c r="C412" s="275"/>
      <c r="D412" s="966" t="s">
        <v>1364</v>
      </c>
      <c r="E412" s="966"/>
      <c r="F412" s="966"/>
      <c r="G412" s="12"/>
    </row>
    <row r="413" spans="1:7">
      <c r="D413" s="966"/>
      <c r="E413" s="966"/>
      <c r="F413" s="966"/>
      <c r="G413" s="12"/>
    </row>
    <row r="414" spans="1:7">
      <c r="D414" s="966"/>
      <c r="E414" s="966"/>
      <c r="F414" s="966"/>
      <c r="G414" s="12"/>
    </row>
    <row r="415" spans="1:7" s="743" customFormat="1">
      <c r="A415" s="755"/>
      <c r="B415" s="755"/>
      <c r="C415" s="755"/>
      <c r="D415" s="752"/>
      <c r="E415" s="752"/>
      <c r="F415" s="752"/>
    </row>
    <row r="416" spans="1:7" ht="14.25">
      <c r="B416" s="703" t="s">
        <v>329</v>
      </c>
      <c r="C416" s="270"/>
      <c r="D416" s="980" t="s">
        <v>1365</v>
      </c>
      <c r="E416" s="980"/>
      <c r="F416" s="980"/>
      <c r="G416" s="12"/>
    </row>
    <row r="417" spans="1:7">
      <c r="D417" s="980"/>
      <c r="E417" s="980"/>
      <c r="F417" s="980"/>
      <c r="G417" s="12"/>
    </row>
    <row r="418" spans="1:7">
      <c r="D418" s="138"/>
      <c r="E418" s="138"/>
      <c r="F418" s="138"/>
      <c r="G418" s="12"/>
    </row>
    <row r="419" spans="1:7" ht="14.25">
      <c r="B419" s="703" t="s">
        <v>329</v>
      </c>
      <c r="C419" s="270"/>
      <c r="D419" s="980" t="s">
        <v>1366</v>
      </c>
      <c r="E419" s="980"/>
      <c r="F419" s="980"/>
      <c r="G419" s="12"/>
    </row>
    <row r="420" spans="1:7">
      <c r="D420" s="980"/>
      <c r="E420" s="980"/>
      <c r="F420" s="980"/>
      <c r="G420" s="12"/>
    </row>
    <row r="421" spans="1:7">
      <c r="D421" s="980"/>
      <c r="E421" s="980"/>
      <c r="F421" s="980"/>
      <c r="G421" s="12"/>
    </row>
    <row r="422" spans="1:7">
      <c r="D422" s="980"/>
      <c r="E422" s="980"/>
      <c r="F422" s="980"/>
      <c r="G422" s="12"/>
    </row>
    <row r="423" spans="1:7">
      <c r="B423" s="703" t="s">
        <v>329</v>
      </c>
      <c r="D423" s="980"/>
      <c r="E423" s="980"/>
      <c r="F423" s="980"/>
      <c r="G423" s="12"/>
    </row>
    <row r="424" spans="1:7">
      <c r="A424" s="12"/>
      <c r="B424" s="12"/>
      <c r="C424" s="12"/>
      <c r="D424" s="980"/>
      <c r="E424" s="980"/>
      <c r="F424" s="980"/>
      <c r="G424" s="12"/>
    </row>
    <row r="425" spans="1:7">
      <c r="A425" s="12"/>
      <c r="C425" s="12"/>
      <c r="D425" s="980"/>
      <c r="E425" s="980"/>
      <c r="F425" s="980"/>
      <c r="G425" s="12"/>
    </row>
    <row r="426" spans="1:7">
      <c r="A426" s="12"/>
      <c r="B426" s="703" t="s">
        <v>329</v>
      </c>
      <c r="C426" s="12"/>
      <c r="D426" s="980"/>
      <c r="E426" s="980"/>
      <c r="F426" s="980"/>
      <c r="G426" s="12"/>
    </row>
    <row r="427" spans="1:7">
      <c r="A427" s="12"/>
      <c r="B427" s="12"/>
      <c r="C427" s="12"/>
      <c r="D427" s="980"/>
      <c r="E427" s="980"/>
      <c r="F427" s="980"/>
      <c r="G427" s="12"/>
    </row>
    <row r="428" spans="1:7">
      <c r="A428" s="12"/>
      <c r="C428" s="12"/>
      <c r="D428" s="980"/>
      <c r="E428" s="980"/>
      <c r="F428" s="980"/>
      <c r="G428" s="12"/>
    </row>
    <row r="429" spans="1:7">
      <c r="A429" s="12"/>
      <c r="C429" s="12"/>
      <c r="D429" s="980"/>
      <c r="E429" s="980"/>
      <c r="F429" s="980"/>
      <c r="G429" s="12"/>
    </row>
    <row r="430" spans="1:7">
      <c r="A430" s="12"/>
      <c r="B430" s="703" t="s">
        <v>329</v>
      </c>
      <c r="C430" s="12"/>
      <c r="D430" s="980"/>
      <c r="E430" s="980"/>
      <c r="F430" s="980"/>
      <c r="G430" s="12"/>
    </row>
    <row r="431" spans="1:7">
      <c r="A431" s="12"/>
      <c r="B431" s="12"/>
      <c r="C431" s="12"/>
      <c r="D431" s="980"/>
      <c r="E431" s="980"/>
      <c r="F431" s="980"/>
      <c r="G431" s="12"/>
    </row>
    <row r="432" spans="1:7">
      <c r="A432" s="12"/>
      <c r="B432" s="703" t="s">
        <v>329</v>
      </c>
      <c r="C432" s="12"/>
      <c r="D432" s="980"/>
      <c r="E432" s="980"/>
      <c r="F432" s="980"/>
      <c r="G432" s="12"/>
    </row>
    <row r="433" spans="1:7" s="743" customFormat="1">
      <c r="D433" s="753"/>
      <c r="E433" s="753"/>
      <c r="F433" s="753"/>
    </row>
    <row r="434" spans="1:7">
      <c r="A434" s="12"/>
      <c r="B434" s="742" t="s">
        <v>329</v>
      </c>
      <c r="C434" s="12"/>
      <c r="D434" s="980" t="s">
        <v>1367</v>
      </c>
      <c r="E434" s="980"/>
      <c r="F434" s="980"/>
      <c r="G434" s="12"/>
    </row>
    <row r="435" spans="1:7">
      <c r="A435" s="12"/>
      <c r="B435" s="12"/>
      <c r="C435" s="12"/>
      <c r="D435" s="980"/>
      <c r="E435" s="980"/>
      <c r="F435" s="980"/>
      <c r="G435" s="12"/>
    </row>
    <row r="436" spans="1:7">
      <c r="A436" s="12"/>
      <c r="B436" s="12"/>
      <c r="C436" s="12"/>
      <c r="D436" s="980"/>
      <c r="E436" s="980"/>
      <c r="F436" s="980"/>
      <c r="G436" s="12"/>
    </row>
    <row r="437" spans="1:7">
      <c r="A437" s="12"/>
      <c r="B437" s="12"/>
      <c r="C437" s="12"/>
      <c r="D437" s="980"/>
      <c r="E437" s="980"/>
      <c r="F437" s="980"/>
      <c r="G437" s="12"/>
    </row>
    <row r="438" spans="1:7">
      <c r="D438" s="980"/>
      <c r="E438" s="980"/>
      <c r="F438" s="980"/>
    </row>
    <row r="439" spans="1:7">
      <c r="D439" s="138"/>
      <c r="E439" s="138"/>
      <c r="F439" s="138"/>
    </row>
    <row r="440" spans="1:7">
      <c r="B440" s="703" t="s">
        <v>329</v>
      </c>
      <c r="D440" s="981" t="s">
        <v>1368</v>
      </c>
      <c r="E440" s="981"/>
      <c r="F440" s="981"/>
    </row>
    <row r="441" spans="1:7">
      <c r="A441" s="138"/>
      <c r="B441" s="138"/>
    </row>
    <row r="442" spans="1:7">
      <c r="A442" s="986" t="s">
        <v>1209</v>
      </c>
      <c r="B442" s="986"/>
      <c r="C442" s="986"/>
      <c r="D442" s="986"/>
      <c r="E442" s="986"/>
      <c r="F442" s="986"/>
      <c r="G442" s="986"/>
    </row>
    <row r="443" spans="1:7">
      <c r="A443" s="138"/>
      <c r="B443" s="138"/>
    </row>
    <row r="444" spans="1:7">
      <c r="D444" s="982" t="s">
        <v>978</v>
      </c>
      <c r="E444" s="982"/>
      <c r="F444" s="982"/>
    </row>
    <row r="445" spans="1:7" s="39" customFormat="1" ht="14.25">
      <c r="A445" s="420"/>
      <c r="B445" s="420"/>
      <c r="C445" s="282"/>
      <c r="D445" s="983" t="s">
        <v>1369</v>
      </c>
      <c r="E445" s="983"/>
      <c r="F445" s="983"/>
      <c r="G445" s="133"/>
    </row>
    <row r="446" spans="1:7" s="39" customFormat="1" ht="14.25">
      <c r="A446" s="420"/>
      <c r="B446" s="420"/>
      <c r="C446" s="282"/>
      <c r="D446" s="756"/>
      <c r="E446" s="6"/>
      <c r="F446" s="6"/>
      <c r="G446" s="133"/>
    </row>
    <row r="447" spans="1:7" s="39" customFormat="1" ht="14.25">
      <c r="A447" s="270"/>
      <c r="B447" s="703" t="s">
        <v>329</v>
      </c>
      <c r="C447" s="282"/>
      <c r="D447" s="984" t="s">
        <v>1370</v>
      </c>
      <c r="E447" s="984"/>
      <c r="F447" s="984"/>
      <c r="G447" s="133"/>
    </row>
    <row r="448" spans="1:7" s="39" customFormat="1" ht="14.25">
      <c r="A448" s="270"/>
      <c r="B448" s="270"/>
      <c r="C448" s="282"/>
      <c r="D448" s="984"/>
      <c r="E448" s="984"/>
      <c r="F448" s="984"/>
      <c r="G448" s="133"/>
    </row>
    <row r="449" spans="1:7" s="39" customFormat="1" ht="14.25">
      <c r="A449" s="270"/>
      <c r="B449" s="270"/>
      <c r="C449" s="282"/>
      <c r="D449" s="754"/>
      <c r="E449" s="6"/>
      <c r="F449" s="6"/>
      <c r="G449" s="133"/>
    </row>
    <row r="450" spans="1:7">
      <c r="B450" s="703" t="s">
        <v>329</v>
      </c>
      <c r="D450" s="985" t="s">
        <v>1371</v>
      </c>
      <c r="E450" s="985"/>
      <c r="F450" s="985"/>
    </row>
    <row r="451" spans="1:7" ht="14.25">
      <c r="A451" s="270"/>
      <c r="D451" s="985"/>
      <c r="E451" s="985"/>
      <c r="F451" s="985"/>
    </row>
    <row r="452" spans="1:7" ht="14.25">
      <c r="A452" s="270"/>
      <c r="B452" s="270"/>
      <c r="D452" s="985"/>
      <c r="E452" s="985"/>
      <c r="F452" s="985"/>
    </row>
    <row r="453" spans="1:7" ht="14.25">
      <c r="A453" s="270"/>
      <c r="B453" s="270"/>
      <c r="D453" s="985"/>
      <c r="E453" s="985"/>
      <c r="F453" s="985"/>
    </row>
    <row r="454" spans="1:7">
      <c r="D454" s="702"/>
      <c r="E454" s="702"/>
      <c r="F454" s="702"/>
      <c r="G454" s="12"/>
    </row>
    <row r="455" spans="1:7" ht="14.25">
      <c r="A455" s="270"/>
      <c r="B455" s="703" t="s">
        <v>329</v>
      </c>
      <c r="D455" s="967" t="s">
        <v>1372</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702"/>
      <c r="E458" s="702"/>
      <c r="F458" s="702"/>
      <c r="G458" s="12"/>
    </row>
    <row r="459" spans="1:7" ht="14.25">
      <c r="A459" s="270"/>
      <c r="B459" s="742" t="s">
        <v>329</v>
      </c>
      <c r="D459" s="979" t="s">
        <v>1373</v>
      </c>
      <c r="E459" s="979"/>
      <c r="F459" s="979"/>
      <c r="G459" s="12"/>
    </row>
    <row r="460" spans="1:7" ht="14.25">
      <c r="A460" s="270"/>
      <c r="B460" s="270"/>
      <c r="D460" s="754"/>
      <c r="E460" s="6"/>
      <c r="F460" s="6"/>
      <c r="G460" s="12"/>
    </row>
    <row r="461" spans="1:7" ht="14.25">
      <c r="A461" s="270"/>
      <c r="B461" s="703" t="s">
        <v>329</v>
      </c>
      <c r="D461" s="966" t="s">
        <v>1374</v>
      </c>
      <c r="E461" s="966"/>
      <c r="F461" s="966"/>
      <c r="G461" s="12"/>
    </row>
    <row r="462" spans="1:7" ht="14.25">
      <c r="A462" s="270"/>
      <c r="D462" s="966"/>
      <c r="E462" s="966"/>
      <c r="F462" s="966"/>
      <c r="G462" s="12"/>
    </row>
    <row r="463" spans="1:7">
      <c r="A463" s="23"/>
      <c r="B463" s="699"/>
      <c r="D463" s="757"/>
      <c r="E463" s="6"/>
      <c r="F463" s="6"/>
      <c r="G463" s="12"/>
    </row>
    <row r="464" spans="1:7">
      <c r="A464" s="23"/>
      <c r="B464" s="742" t="s">
        <v>329</v>
      </c>
      <c r="D464" s="979" t="s">
        <v>1375</v>
      </c>
      <c r="E464" s="979"/>
      <c r="F464" s="979"/>
      <c r="G464" s="12"/>
    </row>
    <row r="465" spans="1:7" ht="14.25">
      <c r="A465" s="270"/>
      <c r="B465" s="270"/>
      <c r="D465" s="138"/>
    </row>
    <row r="466" spans="1:7">
      <c r="A466" s="986" t="s">
        <v>1210</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2"/>
      <c r="D468" s="987" t="s">
        <v>875</v>
      </c>
      <c r="E468" s="987"/>
      <c r="F468" s="987"/>
      <c r="G468" s="187"/>
    </row>
    <row r="469" spans="1:7" customFormat="1" ht="13.15" customHeight="1">
      <c r="A469" s="269"/>
      <c r="B469" s="269"/>
      <c r="C469" s="323"/>
      <c r="D469" s="988" t="s">
        <v>1253</v>
      </c>
      <c r="E469" s="988"/>
      <c r="F469" s="988"/>
      <c r="G469" s="152"/>
    </row>
    <row r="470" spans="1:7" customFormat="1">
      <c r="A470" s="269"/>
      <c r="B470" s="269"/>
      <c r="C470" s="323"/>
      <c r="D470" s="988"/>
      <c r="E470" s="988"/>
      <c r="F470" s="988"/>
      <c r="G470" s="152"/>
    </row>
    <row r="471" spans="1:7" customFormat="1">
      <c r="A471" s="269"/>
      <c r="B471" s="269"/>
      <c r="C471" s="323"/>
      <c r="D471" s="988"/>
      <c r="E471" s="988"/>
      <c r="F471" s="988"/>
      <c r="G471" s="152"/>
    </row>
    <row r="472" spans="1:7" customFormat="1">
      <c r="A472" s="269"/>
      <c r="B472" s="269"/>
      <c r="C472" s="323"/>
      <c r="D472" s="988"/>
      <c r="E472" s="988"/>
      <c r="F472" s="988"/>
      <c r="G472" s="152"/>
    </row>
    <row r="473" spans="1:7" customFormat="1">
      <c r="A473" s="269"/>
      <c r="B473" s="269"/>
      <c r="C473" s="323"/>
      <c r="D473" s="988"/>
      <c r="E473" s="988"/>
      <c r="F473" s="988"/>
      <c r="G473" s="152"/>
    </row>
    <row r="474" spans="1:7" customFormat="1">
      <c r="A474" s="269"/>
      <c r="B474" s="269"/>
      <c r="C474" s="323"/>
      <c r="D474" s="488"/>
      <c r="E474" s="152"/>
      <c r="F474" s="154"/>
      <c r="G474" s="152"/>
    </row>
    <row r="475" spans="1:7" customFormat="1" ht="14.65" customHeight="1">
      <c r="A475" s="270"/>
      <c r="B475" s="703" t="s">
        <v>329</v>
      </c>
      <c r="C475" s="323"/>
      <c r="D475" s="1028" t="s">
        <v>1244</v>
      </c>
      <c r="E475" s="1028"/>
      <c r="F475" s="1028"/>
      <c r="G475" s="152"/>
    </row>
    <row r="476" spans="1:7" customFormat="1">
      <c r="A476" s="269"/>
      <c r="B476" s="269"/>
      <c r="C476" s="323"/>
      <c r="D476" s="1028"/>
      <c r="E476" s="1028"/>
      <c r="F476" s="1028"/>
      <c r="G476" s="152"/>
    </row>
    <row r="477" spans="1:7" s="704" customFormat="1">
      <c r="A477" s="269"/>
      <c r="B477" s="269"/>
      <c r="C477" s="323"/>
      <c r="D477" s="1028"/>
      <c r="E477" s="1028"/>
      <c r="F477" s="1028"/>
      <c r="G477" s="152"/>
    </row>
    <row r="478" spans="1:7" s="704" customFormat="1">
      <c r="A478" s="269"/>
      <c r="B478" s="269"/>
      <c r="C478" s="323"/>
      <c r="D478" s="1028"/>
      <c r="E478" s="1028"/>
      <c r="F478" s="1028"/>
      <c r="G478" s="152"/>
    </row>
    <row r="479" spans="1:7" customFormat="1">
      <c r="A479" s="269"/>
      <c r="B479" s="269"/>
      <c r="C479" s="323"/>
      <c r="D479" s="1028"/>
      <c r="E479" s="1028"/>
      <c r="F479" s="1028"/>
      <c r="G479" s="152"/>
    </row>
    <row r="480" spans="1:7" customFormat="1">
      <c r="A480" s="269"/>
      <c r="B480" s="269"/>
      <c r="C480" s="323"/>
      <c r="D480" s="460"/>
      <c r="E480" s="152"/>
      <c r="F480" s="154"/>
      <c r="G480" s="152"/>
    </row>
    <row r="481" spans="1:7" customFormat="1" ht="14.65" customHeight="1">
      <c r="A481" s="270"/>
      <c r="B481" s="703" t="s">
        <v>329</v>
      </c>
      <c r="C481" s="323"/>
      <c r="D481" s="1028" t="s">
        <v>1247</v>
      </c>
      <c r="E481" s="1028"/>
      <c r="F481" s="1028"/>
      <c r="G481" s="152"/>
    </row>
    <row r="482" spans="1:7" customFormat="1">
      <c r="A482" s="269"/>
      <c r="B482" s="269"/>
      <c r="C482" s="323"/>
      <c r="D482" s="1028"/>
      <c r="E482" s="1028"/>
      <c r="F482" s="1028"/>
      <c r="G482" s="152"/>
    </row>
    <row r="483" spans="1:7" s="704" customFormat="1">
      <c r="A483" s="269"/>
      <c r="B483" s="269"/>
      <c r="C483" s="323"/>
      <c r="D483" s="1028"/>
      <c r="E483" s="1028"/>
      <c r="F483" s="1028"/>
      <c r="G483" s="152"/>
    </row>
    <row r="484" spans="1:7" customFormat="1">
      <c r="A484" s="269"/>
      <c r="B484" s="269"/>
      <c r="C484" s="323"/>
      <c r="D484" s="1028"/>
      <c r="E484" s="1028"/>
      <c r="F484" s="1028"/>
      <c r="G484" s="152"/>
    </row>
    <row r="485" spans="1:7" customFormat="1" ht="9.9499999999999993" customHeight="1">
      <c r="A485" s="269"/>
      <c r="B485" s="269"/>
      <c r="C485" s="323"/>
      <c r="D485" s="460"/>
      <c r="E485" s="152"/>
      <c r="F485" s="154"/>
      <c r="G485" s="152"/>
    </row>
    <row r="486" spans="1:7" customFormat="1" ht="14.65" customHeight="1">
      <c r="A486" s="270"/>
      <c r="B486" s="703" t="s">
        <v>329</v>
      </c>
      <c r="C486" s="323"/>
      <c r="D486" s="1028" t="s">
        <v>1245</v>
      </c>
      <c r="E486" s="1028"/>
      <c r="F486" s="1028"/>
      <c r="G486" s="152"/>
    </row>
    <row r="487" spans="1:7" customFormat="1">
      <c r="A487" s="269"/>
      <c r="B487" s="269"/>
      <c r="C487" s="323"/>
      <c r="D487" s="1028"/>
      <c r="E487" s="1028"/>
      <c r="F487" s="1028"/>
      <c r="G487" s="152"/>
    </row>
    <row r="488" spans="1:7" customFormat="1">
      <c r="A488" s="269"/>
      <c r="B488" s="269"/>
      <c r="C488" s="323"/>
      <c r="D488" s="1028"/>
      <c r="E488" s="1028"/>
      <c r="F488" s="1028"/>
      <c r="G488" s="152"/>
    </row>
    <row r="489" spans="1:7" s="704" customFormat="1">
      <c r="A489" s="269"/>
      <c r="B489" s="269"/>
      <c r="C489" s="323"/>
      <c r="D489" s="724"/>
      <c r="E489" s="724"/>
      <c r="F489" s="724"/>
      <c r="G489" s="152"/>
    </row>
    <row r="490" spans="1:7" customFormat="1" ht="14.65" customHeight="1">
      <c r="A490" s="270"/>
      <c r="B490" s="703" t="s">
        <v>329</v>
      </c>
      <c r="C490" s="323"/>
      <c r="D490" s="1028" t="s">
        <v>1246</v>
      </c>
      <c r="E490" s="1028"/>
      <c r="F490" s="1028"/>
      <c r="G490" s="152"/>
    </row>
    <row r="491" spans="1:7" customFormat="1">
      <c r="A491" s="269"/>
      <c r="B491" s="269"/>
      <c r="C491" s="323"/>
      <c r="D491" s="1028"/>
      <c r="E491" s="1028"/>
      <c r="F491" s="1028"/>
      <c r="G491" s="152"/>
    </row>
    <row r="492" spans="1:7" customFormat="1">
      <c r="A492" s="269"/>
      <c r="B492" s="269"/>
      <c r="C492" s="323"/>
      <c r="D492" s="1028"/>
      <c r="E492" s="1028"/>
      <c r="F492" s="1028"/>
      <c r="G492" s="152"/>
    </row>
    <row r="493" spans="1:7" customFormat="1">
      <c r="A493" s="269"/>
      <c r="B493" s="269"/>
      <c r="C493" s="323"/>
      <c r="D493" s="1028"/>
      <c r="E493" s="1028"/>
      <c r="F493" s="1028"/>
      <c r="G493" s="152"/>
    </row>
    <row r="494" spans="1:7" customFormat="1">
      <c r="A494" s="269"/>
      <c r="B494" s="269"/>
      <c r="C494" s="323"/>
      <c r="D494" s="1028"/>
      <c r="E494" s="1028"/>
      <c r="F494" s="1028"/>
      <c r="G494" s="152"/>
    </row>
    <row r="495" spans="1:7" customFormat="1">
      <c r="A495" s="269"/>
      <c r="B495" s="269"/>
      <c r="C495" s="323"/>
      <c r="D495" s="1028"/>
      <c r="E495" s="1028"/>
      <c r="F495" s="1028"/>
      <c r="G495" s="152"/>
    </row>
    <row r="496" spans="1:7" customFormat="1">
      <c r="A496" s="269"/>
      <c r="B496" s="269"/>
      <c r="C496" s="323"/>
      <c r="D496" s="1028"/>
      <c r="E496" s="1028"/>
      <c r="F496" s="1028"/>
      <c r="G496" s="152"/>
    </row>
    <row r="497" spans="1:7" customFormat="1">
      <c r="A497" s="504"/>
      <c r="B497" s="504"/>
      <c r="C497" s="503"/>
      <c r="D497" s="1028"/>
      <c r="E497" s="1028"/>
      <c r="F497" s="1028"/>
      <c r="G497" s="152"/>
    </row>
    <row r="498" spans="1:7" customFormat="1">
      <c r="A498" s="504"/>
      <c r="B498" s="504"/>
      <c r="C498" s="503"/>
      <c r="D498" s="1028"/>
      <c r="E498" s="1028"/>
      <c r="F498" s="1028"/>
      <c r="G498" s="152"/>
    </row>
    <row r="499" spans="1:7" customFormat="1">
      <c r="A499" s="504"/>
      <c r="B499" s="504"/>
      <c r="C499" s="503"/>
      <c r="D499" s="460"/>
      <c r="E499" s="152"/>
      <c r="F499" s="154"/>
      <c r="G499" s="152"/>
    </row>
    <row r="500" spans="1:7" customFormat="1" ht="13.15" customHeight="1">
      <c r="A500" s="504"/>
      <c r="B500" s="703" t="s">
        <v>329</v>
      </c>
      <c r="C500" s="503"/>
      <c r="D500" s="978" t="s">
        <v>1390</v>
      </c>
      <c r="E500" s="978"/>
      <c r="F500" s="978"/>
      <c r="G500" s="152"/>
    </row>
    <row r="501" spans="1:7" customFormat="1">
      <c r="A501" s="504"/>
      <c r="B501" s="504"/>
      <c r="C501" s="503"/>
      <c r="D501" s="978"/>
      <c r="E501" s="978"/>
      <c r="F501" s="978"/>
      <c r="G501" s="152"/>
    </row>
    <row r="502" spans="1:7" customFormat="1">
      <c r="A502" s="504"/>
      <c r="B502" s="504"/>
      <c r="C502" s="503"/>
      <c r="D502" s="978"/>
      <c r="E502" s="978"/>
      <c r="F502" s="978"/>
      <c r="G502" s="152"/>
    </row>
    <row r="503" spans="1:7" customFormat="1">
      <c r="A503" s="504"/>
      <c r="B503" s="504"/>
      <c r="C503" s="503"/>
      <c r="D503" s="978"/>
      <c r="E503" s="978"/>
      <c r="F503" s="978"/>
      <c r="G503" s="152"/>
    </row>
    <row r="504" spans="1:7" customFormat="1">
      <c r="A504" s="269"/>
      <c r="B504" s="269"/>
      <c r="C504" s="323"/>
      <c r="D504" s="978"/>
      <c r="E504" s="978"/>
      <c r="F504" s="978"/>
      <c r="G504" s="152"/>
    </row>
    <row r="505" spans="1:7" s="741" customFormat="1">
      <c r="A505" s="744"/>
      <c r="B505" s="744"/>
      <c r="C505" s="323"/>
      <c r="D505" s="765"/>
      <c r="E505" s="765"/>
      <c r="F505" s="765"/>
      <c r="G505" s="152"/>
    </row>
    <row r="506" spans="1:7" customFormat="1" ht="14.65" customHeight="1">
      <c r="A506" s="270"/>
      <c r="B506" s="703" t="s">
        <v>329</v>
      </c>
      <c r="C506" s="10"/>
      <c r="D506" s="1028" t="s">
        <v>1248</v>
      </c>
      <c r="E506" s="1028"/>
      <c r="F506" s="1028"/>
      <c r="G506" s="152"/>
    </row>
    <row r="507" spans="1:7" customFormat="1">
      <c r="A507" s="135"/>
      <c r="B507" s="700"/>
      <c r="C507" s="10"/>
      <c r="D507" s="1028"/>
      <c r="E507" s="1028"/>
      <c r="F507" s="1028"/>
      <c r="G507" s="152"/>
    </row>
    <row r="508" spans="1:7" customFormat="1">
      <c r="A508" s="135"/>
      <c r="B508" s="700"/>
      <c r="C508" s="10"/>
      <c r="D508" s="1028"/>
      <c r="E508" s="1028"/>
      <c r="F508" s="1028"/>
      <c r="G508" s="152"/>
    </row>
    <row r="509" spans="1:7" customFormat="1" ht="12" customHeight="1">
      <c r="A509" s="138"/>
      <c r="B509" s="138"/>
      <c r="C509" s="325"/>
      <c r="D509" s="138"/>
      <c r="E509" s="152"/>
      <c r="F509" s="324"/>
      <c r="G509" s="152"/>
    </row>
    <row r="510" spans="1:7">
      <c r="A510" s="986" t="s">
        <v>1211</v>
      </c>
      <c r="B510" s="986"/>
      <c r="C510" s="986"/>
      <c r="D510" s="986"/>
      <c r="E510" s="986"/>
      <c r="F510" s="986"/>
      <c r="G510" s="986"/>
    </row>
    <row r="511" spans="1:7">
      <c r="A511" s="138"/>
      <c r="B511" s="138"/>
      <c r="C511" s="275"/>
      <c r="F511" s="137"/>
    </row>
    <row r="512" spans="1:7">
      <c r="B512" s="1014" t="s">
        <v>484</v>
      </c>
      <c r="C512" s="1014"/>
      <c r="D512" s="1014"/>
      <c r="E512" s="1014"/>
      <c r="F512" s="1014"/>
    </row>
    <row r="513" spans="1:7">
      <c r="A513" s="138"/>
      <c r="B513" s="138"/>
      <c r="C513" s="275"/>
      <c r="D513" s="138"/>
      <c r="F513" s="138"/>
    </row>
    <row r="514" spans="1:7">
      <c r="A514" s="1036" t="s">
        <v>1212</v>
      </c>
      <c r="B514" s="1036"/>
      <c r="C514" s="1036"/>
      <c r="D514" s="1036"/>
      <c r="E514" s="1036"/>
      <c r="F514" s="1036"/>
      <c r="G514" s="1036"/>
    </row>
    <row r="515" spans="1:7">
      <c r="A515" s="138"/>
      <c r="B515" s="138"/>
      <c r="C515" s="275"/>
      <c r="D515" s="138"/>
      <c r="F515" s="138"/>
    </row>
    <row r="516" spans="1:7">
      <c r="C516" s="275"/>
      <c r="D516" s="989" t="s">
        <v>737</v>
      </c>
      <c r="E516" s="989"/>
      <c r="F516" s="989"/>
    </row>
    <row r="517" spans="1:7" s="706" customFormat="1">
      <c r="A517" s="723"/>
      <c r="B517" s="723"/>
      <c r="C517" s="275"/>
      <c r="D517" s="979" t="s">
        <v>1269</v>
      </c>
      <c r="E517" s="979"/>
      <c r="F517" s="979"/>
      <c r="G517" s="7"/>
    </row>
    <row r="518" spans="1:7" s="706" customFormat="1">
      <c r="A518" s="723"/>
      <c r="B518" s="723"/>
      <c r="C518" s="275"/>
      <c r="D518" s="728"/>
      <c r="E518" s="728"/>
      <c r="F518" s="728"/>
      <c r="G518" s="7"/>
    </row>
    <row r="519" spans="1:7" ht="13.15" customHeight="1">
      <c r="A519" s="270"/>
      <c r="B519" s="703" t="s">
        <v>329</v>
      </c>
      <c r="C519" s="275"/>
      <c r="D519" s="979" t="s">
        <v>979</v>
      </c>
      <c r="E519" s="979"/>
      <c r="F519" s="979"/>
      <c r="G519" s="12"/>
    </row>
    <row r="520" spans="1:7" ht="13.15" customHeight="1">
      <c r="A520" s="275"/>
      <c r="B520" s="275"/>
      <c r="C520" s="275"/>
      <c r="D520" s="728"/>
      <c r="E520" s="701"/>
      <c r="F520" s="701"/>
      <c r="G520" s="12"/>
    </row>
    <row r="521" spans="1:7" ht="14.25">
      <c r="A521" s="270"/>
      <c r="B521" s="703" t="s">
        <v>329</v>
      </c>
      <c r="C521" s="275"/>
      <c r="D521" s="966" t="s">
        <v>1270</v>
      </c>
      <c r="E521" s="966"/>
      <c r="F521" s="966"/>
      <c r="G521" s="12"/>
    </row>
    <row r="522" spans="1:7">
      <c r="A522" s="275"/>
      <c r="B522" s="275"/>
      <c r="C522" s="275"/>
      <c r="D522" s="966"/>
      <c r="E522" s="966"/>
      <c r="F522" s="966"/>
      <c r="G522" s="12"/>
    </row>
    <row r="523" spans="1:7">
      <c r="A523" s="275"/>
      <c r="B523" s="275"/>
      <c r="C523" s="275"/>
      <c r="D523" s="138"/>
      <c r="E523" s="138"/>
      <c r="F523" s="138"/>
      <c r="G523" s="12"/>
    </row>
    <row r="524" spans="1:7" ht="14.25">
      <c r="A524" s="270"/>
      <c r="B524" s="703" t="s">
        <v>329</v>
      </c>
      <c r="C524" s="275"/>
      <c r="D524" s="966" t="s">
        <v>1271</v>
      </c>
      <c r="E524" s="966"/>
      <c r="F524" s="966"/>
      <c r="G524" s="12"/>
    </row>
    <row r="525" spans="1:7">
      <c r="A525" s="275"/>
      <c r="B525" s="275"/>
      <c r="C525" s="275"/>
      <c r="D525" s="966"/>
      <c r="E525" s="966"/>
      <c r="F525" s="966"/>
      <c r="G525" s="12"/>
    </row>
    <row r="526" spans="1:7">
      <c r="A526" s="275"/>
      <c r="B526" s="275"/>
      <c r="C526" s="275"/>
      <c r="D526" s="138"/>
      <c r="E526" s="138"/>
      <c r="F526" s="138"/>
      <c r="G526" s="12"/>
    </row>
    <row r="527" spans="1:7" ht="14.25">
      <c r="A527" s="270"/>
      <c r="B527" s="703" t="s">
        <v>329</v>
      </c>
      <c r="C527" s="275"/>
      <c r="D527" s="966" t="s">
        <v>1272</v>
      </c>
      <c r="E527" s="966"/>
      <c r="F527" s="966"/>
      <c r="G527" s="12"/>
    </row>
    <row r="528" spans="1:7">
      <c r="A528" s="275"/>
      <c r="B528" s="275"/>
      <c r="C528" s="275"/>
      <c r="D528" s="966"/>
      <c r="E528" s="966"/>
      <c r="F528" s="966"/>
      <c r="G528" s="12"/>
    </row>
    <row r="529" spans="1:7">
      <c r="A529" s="275"/>
      <c r="B529" s="275"/>
      <c r="C529" s="275"/>
      <c r="D529" s="138"/>
      <c r="E529" s="138"/>
      <c r="F529" s="138"/>
      <c r="G529" s="12"/>
    </row>
    <row r="530" spans="1:7" ht="14.25">
      <c r="A530" s="270"/>
      <c r="B530" s="703" t="s">
        <v>329</v>
      </c>
      <c r="C530" s="275"/>
      <c r="D530" s="966" t="s">
        <v>1273</v>
      </c>
      <c r="E530" s="966"/>
      <c r="F530" s="966"/>
      <c r="G530" s="12"/>
    </row>
    <row r="531" spans="1:7">
      <c r="A531" s="275"/>
      <c r="B531" s="275"/>
      <c r="C531" s="275"/>
      <c r="D531" s="966"/>
      <c r="E531" s="966"/>
      <c r="F531" s="966"/>
      <c r="G531" s="12"/>
    </row>
    <row r="532" spans="1:7">
      <c r="A532" s="275"/>
      <c r="B532" s="275"/>
      <c r="C532" s="275"/>
      <c r="D532" s="966"/>
      <c r="E532" s="966"/>
      <c r="F532" s="966"/>
      <c r="G532" s="12"/>
    </row>
    <row r="533" spans="1:7">
      <c r="A533" s="275"/>
      <c r="B533" s="275"/>
      <c r="C533" s="275"/>
      <c r="D533" s="138"/>
      <c r="E533" s="138"/>
      <c r="F533" s="138"/>
    </row>
    <row r="534" spans="1:7" ht="14.25">
      <c r="A534" s="270"/>
      <c r="B534" s="703" t="s">
        <v>329</v>
      </c>
      <c r="C534" s="275"/>
      <c r="D534" s="1001" t="s">
        <v>1391</v>
      </c>
      <c r="E534" s="1001"/>
      <c r="F534" s="1001"/>
    </row>
    <row r="535" spans="1:7">
      <c r="A535" s="275"/>
      <c r="B535" s="275"/>
      <c r="C535" s="275"/>
      <c r="D535" s="1001"/>
      <c r="E535" s="1001"/>
      <c r="F535" s="1001"/>
    </row>
    <row r="536" spans="1:7">
      <c r="A536" s="275"/>
      <c r="B536" s="275"/>
      <c r="C536" s="275"/>
      <c r="D536" s="138"/>
      <c r="E536" s="138"/>
      <c r="F536" s="138"/>
    </row>
    <row r="537" spans="1:7" ht="14.25">
      <c r="A537" s="270"/>
      <c r="B537" s="703" t="s">
        <v>329</v>
      </c>
      <c r="C537" s="275"/>
      <c r="D537" s="1001" t="s">
        <v>1274</v>
      </c>
      <c r="E537" s="1001"/>
      <c r="F537" s="1001"/>
    </row>
    <row r="538" spans="1:7">
      <c r="A538" s="275"/>
      <c r="B538" s="275"/>
      <c r="C538" s="275"/>
      <c r="D538" s="1001"/>
      <c r="E538" s="1001"/>
      <c r="F538" s="1001"/>
    </row>
    <row r="539" spans="1:7">
      <c r="A539" s="275"/>
      <c r="B539" s="275"/>
      <c r="C539" s="275"/>
      <c r="D539" s="138"/>
      <c r="E539" s="138"/>
      <c r="F539" s="138"/>
    </row>
    <row r="540" spans="1:7" ht="14.25">
      <c r="A540" s="270"/>
      <c r="B540" s="703" t="s">
        <v>329</v>
      </c>
      <c r="C540" s="275"/>
      <c r="D540" s="966" t="s">
        <v>1275</v>
      </c>
      <c r="E540" s="966"/>
      <c r="F540" s="966"/>
    </row>
    <row r="541" spans="1:7">
      <c r="A541" s="275"/>
      <c r="B541" s="275"/>
      <c r="C541" s="275"/>
      <c r="D541" s="966"/>
      <c r="E541" s="966"/>
      <c r="F541" s="966"/>
      <c r="G541" s="57"/>
    </row>
    <row r="542" spans="1:7">
      <c r="A542" s="275"/>
      <c r="B542" s="275"/>
      <c r="C542" s="275"/>
      <c r="D542" s="138"/>
      <c r="E542" s="138"/>
      <c r="F542" s="138"/>
      <c r="G542" s="57"/>
    </row>
    <row r="543" spans="1:7" ht="14.25">
      <c r="A543" s="270"/>
      <c r="B543" s="703" t="s">
        <v>329</v>
      </c>
      <c r="C543" s="275"/>
      <c r="D543" s="979" t="s">
        <v>1276</v>
      </c>
      <c r="E543" s="979"/>
      <c r="F543" s="979"/>
      <c r="G543" s="57"/>
    </row>
    <row r="544" spans="1:7">
      <c r="A544" s="23"/>
      <c r="B544" s="699"/>
      <c r="C544" s="275"/>
      <c r="D544" s="979" t="s">
        <v>905</v>
      </c>
      <c r="E544" s="979"/>
      <c r="F544" s="979"/>
      <c r="G544" s="57"/>
    </row>
    <row r="545" spans="1:7">
      <c r="A545" s="23"/>
      <c r="B545" s="699"/>
      <c r="C545" s="275"/>
      <c r="D545" s="6"/>
      <c r="E545" s="997" t="s">
        <v>1277</v>
      </c>
      <c r="F545" s="997"/>
      <c r="G545" s="57"/>
    </row>
    <row r="546" spans="1:7" ht="14.25">
      <c r="A546" s="270"/>
      <c r="B546" s="270"/>
      <c r="C546" s="275"/>
      <c r="E546" s="138"/>
      <c r="F546" s="138"/>
      <c r="G546" s="57"/>
    </row>
    <row r="547" spans="1:7" ht="14.25">
      <c r="A547" s="270"/>
      <c r="B547" s="703" t="s">
        <v>329</v>
      </c>
      <c r="C547" s="275"/>
      <c r="D547" s="1041" t="s">
        <v>1278</v>
      </c>
      <c r="E547" s="1041"/>
      <c r="F547" s="1041"/>
      <c r="G547" s="57"/>
    </row>
    <row r="548" spans="1:7">
      <c r="C548" s="275"/>
      <c r="D548" s="966" t="s">
        <v>1279</v>
      </c>
      <c r="E548" s="966"/>
      <c r="F548" s="966"/>
      <c r="G548" s="57"/>
    </row>
    <row r="549" spans="1:7">
      <c r="A549" s="275"/>
      <c r="B549" s="275"/>
      <c r="C549" s="275"/>
      <c r="D549" s="966"/>
      <c r="E549" s="966"/>
      <c r="F549" s="966"/>
      <c r="G549" s="57"/>
    </row>
    <row r="550" spans="1:7">
      <c r="A550" s="275"/>
      <c r="B550" s="275"/>
      <c r="C550" s="275"/>
      <c r="D550" s="966"/>
      <c r="E550" s="966"/>
      <c r="F550" s="966"/>
      <c r="G550" s="57"/>
    </row>
    <row r="551" spans="1:7">
      <c r="A551" s="275"/>
      <c r="B551" s="275"/>
      <c r="C551" s="275"/>
      <c r="D551" s="138"/>
      <c r="E551" s="138"/>
      <c r="F551" s="138"/>
      <c r="G551" s="57"/>
    </row>
    <row r="552" spans="1:7" ht="14.25">
      <c r="A552" s="270"/>
      <c r="B552" s="703" t="s">
        <v>329</v>
      </c>
      <c r="C552" s="275"/>
      <c r="D552" s="966" t="s">
        <v>1280</v>
      </c>
      <c r="E552" s="966"/>
      <c r="F552" s="966"/>
      <c r="G552" s="57"/>
    </row>
    <row r="553" spans="1:7" ht="14.25">
      <c r="A553" s="270"/>
      <c r="B553" s="270"/>
      <c r="C553" s="275"/>
      <c r="D553" s="966"/>
      <c r="E553" s="966"/>
      <c r="F553" s="966"/>
      <c r="G553" s="57"/>
    </row>
    <row r="554" spans="1:7" ht="14.25">
      <c r="A554" s="270"/>
      <c r="B554" s="270"/>
      <c r="C554" s="275"/>
      <c r="D554" s="966"/>
      <c r="E554" s="966"/>
      <c r="F554" s="966"/>
      <c r="G554" s="57"/>
    </row>
    <row r="555" spans="1:7" ht="14.25">
      <c r="A555" s="270"/>
      <c r="B555" s="270"/>
      <c r="C555" s="275"/>
      <c r="D555" s="966"/>
      <c r="E555" s="966"/>
      <c r="F555" s="966"/>
      <c r="G555" s="57"/>
    </row>
    <row r="556" spans="1:7" ht="14.25">
      <c r="A556" s="270"/>
      <c r="B556" s="270"/>
      <c r="C556" s="275"/>
      <c r="D556" s="138"/>
      <c r="E556" s="138"/>
      <c r="F556" s="138"/>
      <c r="G556" s="57"/>
    </row>
    <row r="557" spans="1:7">
      <c r="A557" s="986" t="s">
        <v>1213</v>
      </c>
      <c r="B557" s="986"/>
      <c r="C557" s="986"/>
      <c r="D557" s="986"/>
      <c r="E557" s="986"/>
      <c r="F557" s="986"/>
      <c r="G557" s="986"/>
    </row>
    <row r="558" spans="1:7">
      <c r="A558" s="275"/>
      <c r="B558" s="275"/>
      <c r="C558" s="275"/>
      <c r="E558" s="138"/>
      <c r="F558" s="138"/>
      <c r="G558" s="57"/>
    </row>
    <row r="559" spans="1:7" ht="12.75" customHeight="1">
      <c r="C559" s="264"/>
      <c r="D559" s="1015" t="s">
        <v>225</v>
      </c>
      <c r="E559" s="1015"/>
      <c r="F559" s="1015"/>
      <c r="G559" s="57"/>
    </row>
    <row r="560" spans="1:7">
      <c r="A560" s="269"/>
      <c r="B560" s="269"/>
      <c r="C560" s="269"/>
      <c r="D560" s="1009" t="s">
        <v>1229</v>
      </c>
      <c r="E560" s="1009"/>
      <c r="F560" s="1009"/>
      <c r="G560" s="57"/>
    </row>
    <row r="561" spans="1:7">
      <c r="A561" s="12"/>
      <c r="B561" s="12"/>
      <c r="C561" s="269"/>
      <c r="D561" s="393"/>
      <c r="G561" s="57"/>
    </row>
    <row r="562" spans="1:7">
      <c r="A562" s="269"/>
      <c r="B562" s="703" t="s">
        <v>329</v>
      </c>
      <c r="D562" s="1009" t="s">
        <v>985</v>
      </c>
      <c r="E562" s="1009"/>
      <c r="F562" s="1009"/>
      <c r="G562" s="57"/>
    </row>
    <row r="563" spans="1:7">
      <c r="A563" s="23"/>
      <c r="B563" s="699"/>
      <c r="D563" s="335"/>
    </row>
    <row r="564" spans="1:7">
      <c r="A564" s="23"/>
      <c r="B564" s="703" t="s">
        <v>329</v>
      </c>
      <c r="D564" s="985" t="s">
        <v>1230</v>
      </c>
      <c r="E564" s="985"/>
      <c r="F564" s="985"/>
    </row>
    <row r="565" spans="1:7">
      <c r="A565" s="23"/>
      <c r="B565" s="699"/>
      <c r="D565" s="985"/>
      <c r="E565" s="985"/>
      <c r="F565" s="985"/>
    </row>
    <row r="566" spans="1:7">
      <c r="A566" s="23"/>
      <c r="B566" s="712"/>
      <c r="D566" s="985"/>
      <c r="E566" s="985"/>
      <c r="F566" s="985"/>
    </row>
    <row r="567" spans="1:7">
      <c r="A567" s="23"/>
      <c r="B567" s="699"/>
      <c r="D567" s="495"/>
    </row>
    <row r="568" spans="1:7" s="706" customFormat="1">
      <c r="A568" s="712"/>
      <c r="B568" s="703" t="s">
        <v>329</v>
      </c>
      <c r="C568" s="713"/>
      <c r="D568" s="985" t="s">
        <v>1231</v>
      </c>
      <c r="E568" s="985"/>
      <c r="F568" s="985"/>
      <c r="G568" s="7"/>
    </row>
    <row r="569" spans="1:7" s="706" customFormat="1">
      <c r="A569" s="712"/>
      <c r="B569" s="712"/>
      <c r="C569" s="713"/>
      <c r="D569" s="985"/>
      <c r="E569" s="985"/>
      <c r="F569" s="985"/>
      <c r="G569" s="7"/>
    </row>
    <row r="570" spans="1:7" s="706" customFormat="1">
      <c r="A570" s="712"/>
      <c r="B570" s="712"/>
      <c r="C570" s="713"/>
      <c r="D570" s="985"/>
      <c r="E570" s="985"/>
      <c r="F570" s="985"/>
      <c r="G570" s="7"/>
    </row>
    <row r="571" spans="1:7" s="706" customFormat="1">
      <c r="A571" s="712"/>
      <c r="B571" s="712"/>
      <c r="C571" s="713"/>
      <c r="D571" s="985"/>
      <c r="E571" s="985"/>
      <c r="F571" s="985"/>
      <c r="G571" s="7"/>
    </row>
    <row r="572" spans="1:7" s="706" customFormat="1">
      <c r="A572" s="712"/>
      <c r="B572" s="712"/>
      <c r="C572" s="713"/>
      <c r="D572" s="718"/>
      <c r="E572" s="718"/>
      <c r="F572" s="718"/>
      <c r="G572" s="7"/>
    </row>
    <row r="573" spans="1:7">
      <c r="A573" s="23"/>
      <c r="B573" s="703" t="s">
        <v>329</v>
      </c>
      <c r="D573" s="985" t="s">
        <v>1232</v>
      </c>
      <c r="E573" s="985"/>
      <c r="F573" s="985"/>
    </row>
    <row r="574" spans="1:7">
      <c r="A574" s="23"/>
      <c r="B574" s="699"/>
      <c r="D574" s="985"/>
      <c r="E574" s="985"/>
      <c r="F574" s="985"/>
    </row>
    <row r="575" spans="1:7">
      <c r="A575" s="23"/>
      <c r="B575" s="699"/>
      <c r="D575" s="393"/>
    </row>
    <row r="576" spans="1:7" s="706" customFormat="1">
      <c r="A576" s="712"/>
      <c r="B576" s="703" t="s">
        <v>329</v>
      </c>
      <c r="C576" s="713"/>
      <c r="D576" s="1009" t="s">
        <v>1233</v>
      </c>
      <c r="E576" s="1009"/>
      <c r="F576" s="1009"/>
      <c r="G576" s="7"/>
    </row>
    <row r="577" spans="1:7" s="706" customFormat="1">
      <c r="A577" s="712"/>
      <c r="B577" s="712"/>
      <c r="C577" s="713"/>
      <c r="D577" s="1009"/>
      <c r="E577" s="1009"/>
      <c r="F577" s="1009"/>
      <c r="G577" s="7"/>
    </row>
    <row r="578" spans="1:7" s="706" customFormat="1">
      <c r="A578" s="712"/>
      <c r="B578" s="712"/>
      <c r="C578" s="713"/>
      <c r="D578" s="393"/>
      <c r="E578" s="7"/>
      <c r="F578" s="7"/>
      <c r="G578" s="7"/>
    </row>
    <row r="579" spans="1:7" ht="14.25">
      <c r="A579" s="270"/>
      <c r="B579" s="703" t="s">
        <v>329</v>
      </c>
      <c r="D579" s="1009" t="s">
        <v>980</v>
      </c>
      <c r="E579" s="1009"/>
      <c r="F579" s="1009"/>
    </row>
    <row r="580" spans="1:7" ht="14.25">
      <c r="A580" s="270"/>
      <c r="B580" s="270"/>
      <c r="D580" s="393"/>
    </row>
    <row r="581" spans="1:7" ht="14.25">
      <c r="A581" s="270"/>
      <c r="B581" s="703" t="s">
        <v>329</v>
      </c>
      <c r="D581" s="1009" t="s">
        <v>1234</v>
      </c>
      <c r="E581" s="1009"/>
      <c r="F581" s="1009"/>
    </row>
    <row r="582" spans="1:7" ht="14.25">
      <c r="A582" s="270"/>
      <c r="B582" s="270"/>
      <c r="D582" s="1009"/>
      <c r="E582" s="1009"/>
      <c r="F582" s="1009"/>
    </row>
    <row r="583" spans="1:7">
      <c r="D583" s="1009"/>
      <c r="E583" s="1009"/>
      <c r="F583" s="1009"/>
    </row>
    <row r="584" spans="1:7">
      <c r="D584" s="1009"/>
      <c r="E584" s="1009"/>
      <c r="F584" s="1009"/>
    </row>
    <row r="585" spans="1:7" s="706" customFormat="1">
      <c r="A585" s="713"/>
      <c r="B585" s="713"/>
      <c r="C585" s="713"/>
      <c r="D585" s="1009"/>
      <c r="E585" s="1009"/>
      <c r="F585" s="1009"/>
      <c r="G585" s="7"/>
    </row>
    <row r="586" spans="1:7" s="706" customFormat="1">
      <c r="A586" s="713"/>
      <c r="B586" s="713"/>
      <c r="C586" s="713"/>
      <c r="D586" s="1009"/>
      <c r="E586" s="1009"/>
      <c r="F586" s="1009"/>
      <c r="G586" s="7"/>
    </row>
    <row r="587" spans="1:7"/>
    <row r="588" spans="1:7">
      <c r="A588" s="986" t="s">
        <v>1214</v>
      </c>
      <c r="B588" s="986"/>
      <c r="C588" s="986"/>
      <c r="D588" s="986"/>
      <c r="E588" s="986"/>
      <c r="F588" s="986"/>
      <c r="G588" s="986"/>
    </row>
    <row r="589" spans="1:7"/>
    <row r="590" spans="1:7">
      <c r="D590" s="1003" t="s">
        <v>1314</v>
      </c>
      <c r="E590" s="1003"/>
      <c r="F590" s="1003"/>
    </row>
    <row r="591" spans="1:7">
      <c r="D591" s="1042" t="s">
        <v>1315</v>
      </c>
      <c r="E591" s="1042"/>
      <c r="F591" s="1042"/>
    </row>
    <row r="592" spans="1:7" s="743" customFormat="1">
      <c r="A592" s="729"/>
      <c r="B592" s="729"/>
      <c r="C592" s="729"/>
      <c r="D592" s="747"/>
      <c r="E592" s="746"/>
      <c r="F592" s="746"/>
      <c r="G592" s="7"/>
    </row>
    <row r="593" spans="1:7" s="39" customFormat="1" ht="14.25">
      <c r="A593" s="420"/>
      <c r="B593" s="703" t="s">
        <v>329</v>
      </c>
      <c r="C593" s="282"/>
      <c r="D593" s="1005" t="s">
        <v>1316</v>
      </c>
      <c r="E593" s="1005"/>
      <c r="F593" s="1005"/>
      <c r="G593" s="133"/>
    </row>
    <row r="594" spans="1:7">
      <c r="D594" s="1005"/>
      <c r="E594" s="1005"/>
      <c r="F594" s="1005"/>
    </row>
    <row r="595" spans="1:7">
      <c r="D595" s="1005"/>
      <c r="E595" s="1005"/>
      <c r="F595" s="1005"/>
    </row>
    <row r="596" spans="1:7"/>
    <row r="597" spans="1:7">
      <c r="A597" s="986" t="s">
        <v>1215</v>
      </c>
      <c r="B597" s="986"/>
      <c r="C597" s="986"/>
      <c r="D597" s="986"/>
      <c r="E597" s="986"/>
      <c r="F597" s="986"/>
      <c r="G597" s="986"/>
    </row>
    <row r="598" spans="1:7">
      <c r="A598" s="138"/>
      <c r="B598" s="138"/>
      <c r="G598" s="57"/>
    </row>
    <row r="599" spans="1:7">
      <c r="A599" s="266"/>
      <c r="B599" s="698"/>
      <c r="C599" s="264"/>
      <c r="D599" s="1043" t="s">
        <v>1317</v>
      </c>
      <c r="E599" s="1043"/>
      <c r="F599" s="1043"/>
      <c r="G599" s="57"/>
    </row>
    <row r="600" spans="1:7">
      <c r="A600" s="266"/>
      <c r="B600" s="698"/>
      <c r="C600" s="264"/>
      <c r="D600" s="1043"/>
      <c r="E600" s="1043"/>
      <c r="F600" s="1043"/>
      <c r="G600" s="57"/>
    </row>
    <row r="601" spans="1:7">
      <c r="C601" s="269"/>
      <c r="D601" s="1042" t="s">
        <v>1318</v>
      </c>
      <c r="E601" s="1042"/>
      <c r="F601" s="1042"/>
      <c r="G601" s="57"/>
    </row>
    <row r="602" spans="1:7" s="743" customFormat="1">
      <c r="A602" s="729"/>
      <c r="B602" s="729"/>
      <c r="C602" s="744"/>
      <c r="D602" s="748"/>
      <c r="E602" s="748"/>
      <c r="F602" s="748"/>
      <c r="G602" s="57"/>
    </row>
    <row r="603" spans="1:7">
      <c r="A603" s="23"/>
      <c r="B603" s="703" t="s">
        <v>329</v>
      </c>
      <c r="D603" s="1042" t="s">
        <v>467</v>
      </c>
      <c r="E603" s="1042"/>
      <c r="F603" s="1042"/>
      <c r="G603" s="57"/>
    </row>
    <row r="604" spans="1:7">
      <c r="C604" s="277"/>
      <c r="E604" s="12"/>
      <c r="G604" s="57"/>
    </row>
    <row r="605" spans="1:7">
      <c r="A605" s="23"/>
      <c r="B605" s="703" t="s">
        <v>329</v>
      </c>
      <c r="D605" s="1002" t="s">
        <v>1319</v>
      </c>
      <c r="E605" s="1002"/>
      <c r="F605" s="1002"/>
      <c r="G605" s="57"/>
    </row>
    <row r="606" spans="1:7">
      <c r="D606" s="1002"/>
      <c r="E606" s="1002"/>
      <c r="F606" s="1002"/>
      <c r="G606" s="57"/>
    </row>
    <row r="607" spans="1:7">
      <c r="D607" s="12"/>
      <c r="G607" s="57"/>
    </row>
    <row r="608" spans="1:7">
      <c r="B608" s="703" t="s">
        <v>329</v>
      </c>
      <c r="D608" s="1002" t="s">
        <v>1320</v>
      </c>
      <c r="E608" s="1002"/>
      <c r="F608" s="1002"/>
      <c r="G608" s="57"/>
    </row>
    <row r="609" spans="1:7">
      <c r="C609" s="277"/>
      <c r="D609" s="1002"/>
      <c r="E609" s="1002"/>
      <c r="F609" s="1002"/>
      <c r="G609" s="57"/>
    </row>
    <row r="610" spans="1:7">
      <c r="C610" s="277"/>
      <c r="G610" s="57"/>
    </row>
    <row r="611" spans="1:7">
      <c r="B611" s="703" t="s">
        <v>329</v>
      </c>
      <c r="C611" s="277"/>
      <c r="D611" s="1002" t="s">
        <v>1321</v>
      </c>
      <c r="E611" s="1002"/>
      <c r="F611" s="1002"/>
      <c r="G611" s="57"/>
    </row>
    <row r="612" spans="1:7">
      <c r="C612" s="277"/>
      <c r="D612" s="1002"/>
      <c r="E612" s="1002"/>
      <c r="F612" s="1002"/>
      <c r="G612" s="57"/>
    </row>
    <row r="613" spans="1:7">
      <c r="C613" s="277"/>
      <c r="G613" s="57"/>
    </row>
    <row r="614" spans="1:7">
      <c r="A614" s="986" t="s">
        <v>1216</v>
      </c>
      <c r="B614" s="986"/>
      <c r="C614" s="986"/>
      <c r="D614" s="986"/>
      <c r="E614" s="986"/>
      <c r="F614" s="986"/>
      <c r="G614" s="986"/>
    </row>
    <row r="615" spans="1:7">
      <c r="A615" s="276"/>
      <c r="B615" s="276"/>
      <c r="C615" s="276"/>
      <c r="G615" s="57"/>
    </row>
    <row r="616" spans="1:7">
      <c r="C616" s="23"/>
      <c r="D616" s="1003" t="s">
        <v>1322</v>
      </c>
      <c r="E616" s="1003"/>
      <c r="F616" s="1003"/>
      <c r="G616" s="57"/>
    </row>
    <row r="617" spans="1:7">
      <c r="A617" s="23"/>
      <c r="B617" s="699"/>
      <c r="C617" s="274"/>
      <c r="D617" s="50"/>
      <c r="G617" s="57"/>
    </row>
    <row r="618" spans="1:7" ht="14.25">
      <c r="A618" s="270"/>
      <c r="B618" s="703" t="s">
        <v>329</v>
      </c>
      <c r="C618" s="274"/>
      <c r="D618" s="1004" t="s">
        <v>1323</v>
      </c>
      <c r="E618" s="1004"/>
      <c r="F618" s="1004"/>
      <c r="G618" s="57"/>
    </row>
    <row r="619" spans="1:7">
      <c r="C619" s="274"/>
      <c r="D619" s="1004"/>
      <c r="E619" s="1004"/>
      <c r="F619" s="1004"/>
      <c r="G619" s="57"/>
    </row>
    <row r="620" spans="1:7">
      <c r="C620" s="274"/>
      <c r="D620" s="1004"/>
      <c r="E620" s="1004"/>
      <c r="F620" s="1004"/>
      <c r="G620" s="57"/>
    </row>
    <row r="621" spans="1:7">
      <c r="C621" s="274"/>
      <c r="D621" s="1004"/>
      <c r="E621" s="1004"/>
      <c r="F621" s="1004"/>
      <c r="G621" s="57"/>
    </row>
    <row r="622" spans="1:7">
      <c r="C622" s="274"/>
      <c r="D622" s="1004"/>
      <c r="E622" s="1004"/>
      <c r="F622" s="1004"/>
      <c r="G622" s="57"/>
    </row>
    <row r="623" spans="1:7">
      <c r="C623" s="274"/>
      <c r="D623" s="1004"/>
      <c r="E623" s="1004"/>
      <c r="F623" s="1004"/>
      <c r="G623" s="57"/>
    </row>
    <row r="624" spans="1:7" s="743" customFormat="1">
      <c r="A624" s="729"/>
      <c r="B624" s="729"/>
      <c r="C624" s="274"/>
      <c r="D624" s="749"/>
      <c r="E624" s="749"/>
      <c r="F624" s="749"/>
      <c r="G624" s="57"/>
    </row>
    <row r="625" spans="1:7" ht="14.25">
      <c r="A625" s="270"/>
      <c r="B625" s="703" t="s">
        <v>329</v>
      </c>
      <c r="C625" s="274"/>
      <c r="D625" s="1004" t="s">
        <v>1324</v>
      </c>
      <c r="E625" s="1004"/>
      <c r="F625" s="1004"/>
      <c r="G625" s="57"/>
    </row>
    <row r="626" spans="1:7">
      <c r="A626" s="275"/>
      <c r="B626" s="275"/>
      <c r="C626" s="275"/>
      <c r="D626" s="1004"/>
      <c r="E626" s="1004"/>
      <c r="F626" s="1004"/>
      <c r="G626" s="57"/>
    </row>
    <row r="627" spans="1:7">
      <c r="A627" s="275"/>
      <c r="B627" s="275"/>
      <c r="C627" s="275"/>
      <c r="D627" s="154"/>
      <c r="E627" s="150"/>
      <c r="F627" s="150"/>
      <c r="G627" s="57"/>
    </row>
    <row r="628" spans="1:7" ht="14.25">
      <c r="A628" s="270"/>
      <c r="B628" s="703" t="s">
        <v>329</v>
      </c>
      <c r="C628" s="275"/>
      <c r="D628" s="1005" t="s">
        <v>1325</v>
      </c>
      <c r="E628" s="1005"/>
      <c r="F628" s="1005"/>
      <c r="G628" s="57"/>
    </row>
    <row r="629" spans="1:7" ht="14.25">
      <c r="A629" s="270"/>
      <c r="B629" s="270"/>
      <c r="C629" s="275"/>
      <c r="D629" s="1005"/>
      <c r="E629" s="1005"/>
      <c r="F629" s="1005"/>
      <c r="G629" s="57"/>
    </row>
    <row r="630" spans="1:7" ht="14.25">
      <c r="A630" s="270"/>
      <c r="B630" s="270"/>
      <c r="C630" s="275"/>
      <c r="D630" s="1005"/>
      <c r="E630" s="1005"/>
      <c r="F630" s="1005"/>
      <c r="G630" s="57"/>
    </row>
    <row r="631" spans="1:7">
      <c r="A631" s="275"/>
      <c r="B631" s="275"/>
      <c r="C631" s="275"/>
      <c r="D631" s="1005"/>
      <c r="E631" s="1005"/>
      <c r="F631" s="1005"/>
      <c r="G631" s="57"/>
    </row>
    <row r="632" spans="1:7" s="743" customFormat="1">
      <c r="A632" s="275"/>
      <c r="B632" s="275"/>
      <c r="C632" s="275"/>
      <c r="D632" s="750"/>
      <c r="E632" s="750"/>
      <c r="F632" s="750"/>
      <c r="G632" s="57"/>
    </row>
    <row r="633" spans="1:7">
      <c r="A633" s="275"/>
      <c r="B633" s="703" t="s">
        <v>329</v>
      </c>
      <c r="C633" s="275"/>
      <c r="D633" s="1006" t="s">
        <v>1326</v>
      </c>
      <c r="E633" s="1006"/>
      <c r="F633" s="1006"/>
      <c r="G633" s="57"/>
    </row>
    <row r="634" spans="1:7">
      <c r="A634" s="275"/>
      <c r="B634" s="275"/>
      <c r="C634" s="275"/>
      <c r="D634" s="751"/>
      <c r="E634" s="751"/>
      <c r="F634" s="751"/>
      <c r="G634" s="57"/>
    </row>
    <row r="635" spans="1:7">
      <c r="A635" s="986" t="s">
        <v>1217</v>
      </c>
      <c r="B635" s="986"/>
      <c r="C635" s="986"/>
      <c r="D635" s="986"/>
      <c r="E635" s="986"/>
      <c r="F635" s="986"/>
      <c r="G635" s="986"/>
    </row>
    <row r="636" spans="1:7">
      <c r="A636" s="138"/>
      <c r="B636" s="138"/>
      <c r="C636" s="275"/>
      <c r="D636" s="150"/>
      <c r="E636" s="150"/>
      <c r="F636" s="150"/>
      <c r="G636" s="57"/>
    </row>
    <row r="637" spans="1:7">
      <c r="C637" s="276"/>
      <c r="D637" s="1007" t="s">
        <v>1376</v>
      </c>
      <c r="E637" s="1007"/>
      <c r="F637" s="1007"/>
      <c r="G637" s="57"/>
    </row>
    <row r="638" spans="1:7">
      <c r="A638" s="269"/>
      <c r="B638" s="269"/>
      <c r="C638" s="269"/>
      <c r="D638" s="1008" t="s">
        <v>1377</v>
      </c>
      <c r="E638" s="1008"/>
      <c r="F638" s="1008"/>
      <c r="G638" s="57"/>
    </row>
    <row r="639" spans="1:7" s="743" customFormat="1">
      <c r="A639" s="744"/>
      <c r="B639" s="744"/>
      <c r="C639" s="744"/>
      <c r="D639" s="758"/>
      <c r="E639" s="758"/>
      <c r="F639" s="758"/>
      <c r="G639" s="57"/>
    </row>
    <row r="640" spans="1:7" ht="14.65" customHeight="1">
      <c r="A640" s="270"/>
      <c r="B640" s="703" t="s">
        <v>329</v>
      </c>
      <c r="C640" s="275"/>
      <c r="D640" s="964" t="s">
        <v>1378</v>
      </c>
      <c r="E640" s="964"/>
      <c r="F640" s="964"/>
      <c r="G640" s="57"/>
    </row>
    <row r="641" spans="1:11" ht="14.25">
      <c r="A641" s="270"/>
      <c r="B641" s="270"/>
      <c r="C641" s="275"/>
      <c r="D641" s="964"/>
      <c r="E641" s="964"/>
      <c r="F641" s="964"/>
      <c r="G641" s="57"/>
    </row>
    <row r="642" spans="1:11" ht="14.25">
      <c r="A642" s="270"/>
      <c r="B642" s="270"/>
      <c r="C642" s="275"/>
      <c r="D642" s="964"/>
      <c r="E642" s="964"/>
      <c r="F642" s="964"/>
      <c r="G642" s="57"/>
    </row>
    <row r="643" spans="1:11" ht="14.25">
      <c r="A643" s="270"/>
      <c r="B643" s="270"/>
      <c r="C643" s="275"/>
      <c r="D643" s="964"/>
      <c r="E643" s="964"/>
      <c r="F643" s="964"/>
      <c r="G643" s="57"/>
    </row>
    <row r="644" spans="1:11" s="706" customFormat="1" ht="14.25">
      <c r="A644" s="270"/>
      <c r="B644" s="270"/>
      <c r="C644" s="275"/>
      <c r="D644" s="964"/>
      <c r="E644" s="964"/>
      <c r="F644" s="964"/>
      <c r="G644" s="57"/>
    </row>
    <row r="645" spans="1:11" s="743" customFormat="1" ht="14.25">
      <c r="A645" s="738"/>
      <c r="B645" s="738"/>
      <c r="C645" s="275"/>
      <c r="D645" s="760"/>
      <c r="E645" s="760"/>
      <c r="F645" s="760"/>
      <c r="G645" s="57"/>
    </row>
    <row r="646" spans="1:11" s="706" customFormat="1" ht="14.25">
      <c r="A646" s="270"/>
      <c r="B646" s="703" t="s">
        <v>329</v>
      </c>
      <c r="C646" s="275"/>
      <c r="D646" s="1025" t="s">
        <v>1228</v>
      </c>
      <c r="E646" s="1025"/>
      <c r="F646" s="1025"/>
      <c r="G646" s="57"/>
    </row>
    <row r="647" spans="1:11" s="706" customFormat="1" ht="14.25">
      <c r="A647" s="270"/>
      <c r="B647" s="270"/>
      <c r="C647" s="275"/>
      <c r="D647" s="1026" t="s">
        <v>1379</v>
      </c>
      <c r="E647" s="1026"/>
      <c r="F647" s="1026"/>
      <c r="G647" s="57"/>
    </row>
    <row r="648" spans="1:11" s="706" customFormat="1" ht="14.25">
      <c r="A648" s="270"/>
      <c r="B648" s="270"/>
      <c r="C648" s="275"/>
      <c r="D648" s="1026"/>
      <c r="E648" s="1026"/>
      <c r="F648" s="1026"/>
      <c r="G648" s="57"/>
    </row>
    <row r="649" spans="1:11" s="706" customFormat="1" ht="14.25">
      <c r="A649" s="270"/>
      <c r="B649" s="270"/>
      <c r="C649" s="275"/>
      <c r="D649" s="1026"/>
      <c r="E649" s="1026"/>
      <c r="F649" s="1026"/>
      <c r="G649" s="57"/>
    </row>
    <row r="650" spans="1:11" s="706" customFormat="1" ht="14.25">
      <c r="A650" s="270"/>
      <c r="B650" s="270"/>
      <c r="C650" s="275"/>
      <c r="D650" s="1026"/>
      <c r="E650" s="1026"/>
      <c r="F650" s="1026"/>
      <c r="G650" s="57"/>
    </row>
    <row r="651" spans="1:11" s="706" customFormat="1" ht="14.25">
      <c r="A651" s="270"/>
      <c r="B651" s="270"/>
      <c r="C651" s="275"/>
      <c r="D651" s="1026"/>
      <c r="E651" s="1026"/>
      <c r="F651" s="1026"/>
      <c r="G651" s="57"/>
    </row>
    <row r="652" spans="1:11" s="706" customFormat="1" ht="14.25">
      <c r="A652" s="270"/>
      <c r="B652" s="270"/>
      <c r="C652" s="275"/>
      <c r="D652" s="1027" t="s">
        <v>1380</v>
      </c>
      <c r="E652" s="1027"/>
      <c r="F652" s="1027"/>
      <c r="G652" s="57"/>
    </row>
    <row r="653" spans="1:11">
      <c r="A653" s="275"/>
      <c r="B653" s="275"/>
      <c r="C653" s="275"/>
      <c r="D653" s="150"/>
      <c r="E653" s="150"/>
      <c r="F653" s="150"/>
      <c r="G653" s="57"/>
    </row>
    <row r="654" spans="1:11">
      <c r="A654" s="986" t="s">
        <v>1218</v>
      </c>
      <c r="B654" s="986"/>
      <c r="C654" s="986"/>
      <c r="D654" s="986"/>
      <c r="E654" s="986"/>
      <c r="F654" s="986"/>
      <c r="G654" s="986"/>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79" t="s">
        <v>1254</v>
      </c>
      <c r="E658" s="979"/>
      <c r="F658" s="979"/>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9" t="s">
        <v>981</v>
      </c>
      <c r="E660" s="979"/>
      <c r="F660" s="979"/>
      <c r="G660" s="57"/>
      <c r="H660" s="278"/>
      <c r="I660" s="278"/>
      <c r="J660" s="278"/>
      <c r="K660" s="278"/>
    </row>
    <row r="661" spans="1:11">
      <c r="A661" s="269"/>
      <c r="B661" s="269"/>
      <c r="C661" s="269"/>
      <c r="D661" s="979" t="s">
        <v>992</v>
      </c>
      <c r="E661" s="979"/>
      <c r="F661" s="979"/>
      <c r="G661" s="57"/>
      <c r="H661" s="278"/>
      <c r="I661" s="278"/>
      <c r="J661" s="278"/>
      <c r="K661" s="278"/>
    </row>
    <row r="662" spans="1:11">
      <c r="A662" s="269"/>
      <c r="B662" s="269"/>
      <c r="C662" s="269"/>
      <c r="D662" s="6"/>
      <c r="E662" s="975" t="s">
        <v>1255</v>
      </c>
      <c r="F662" s="975"/>
      <c r="G662" s="57"/>
      <c r="H662" s="278"/>
      <c r="I662" s="278"/>
      <c r="J662" s="278"/>
      <c r="K662" s="278"/>
    </row>
    <row r="663" spans="1:11">
      <c r="A663" s="269"/>
      <c r="B663" s="269"/>
      <c r="C663" s="269"/>
      <c r="D663" s="6"/>
      <c r="E663" s="975"/>
      <c r="F663" s="975"/>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6" t="s">
        <v>1256</v>
      </c>
      <c r="E665" s="966"/>
      <c r="F665" s="966"/>
      <c r="G665" s="57"/>
      <c r="H665" s="278"/>
      <c r="I665" s="278"/>
      <c r="J665" s="278"/>
      <c r="K665" s="278"/>
    </row>
    <row r="666" spans="1:11">
      <c r="A666" s="23"/>
      <c r="B666" s="699"/>
      <c r="C666" s="269"/>
      <c r="D666" s="966"/>
      <c r="E666" s="966"/>
      <c r="F666" s="966"/>
      <c r="G666" s="57"/>
      <c r="H666" s="278"/>
      <c r="I666" s="278"/>
      <c r="J666" s="278"/>
      <c r="K666" s="278"/>
    </row>
    <row r="667" spans="1:11">
      <c r="A667" s="269"/>
      <c r="B667" s="269"/>
      <c r="C667" s="269"/>
      <c r="D667" s="966"/>
      <c r="E667" s="966"/>
      <c r="F667" s="96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9" t="s">
        <v>1022</v>
      </c>
      <c r="E669" s="979"/>
      <c r="F669" s="979"/>
      <c r="G669" s="57"/>
      <c r="H669" s="278"/>
      <c r="I669" s="278"/>
      <c r="J669" s="278"/>
      <c r="K669" s="278"/>
    </row>
    <row r="670" spans="1:11" ht="14.25">
      <c r="A670" s="270"/>
      <c r="B670" s="270"/>
      <c r="C670" s="269"/>
      <c r="D670" s="979" t="s">
        <v>992</v>
      </c>
      <c r="E670" s="979"/>
      <c r="F670" s="979"/>
      <c r="G670" s="57"/>
      <c r="H670" s="278"/>
      <c r="I670" s="278"/>
      <c r="J670" s="278"/>
      <c r="K670" s="278"/>
    </row>
    <row r="671" spans="1:11">
      <c r="A671" s="269"/>
      <c r="B671" s="269"/>
      <c r="C671" s="269"/>
      <c r="D671" s="6"/>
      <c r="E671" s="997" t="s">
        <v>1257</v>
      </c>
      <c r="F671" s="997"/>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1" t="s">
        <v>1267</v>
      </c>
      <c r="E673" s="1001"/>
      <c r="F673" s="1001"/>
      <c r="G673" s="57"/>
      <c r="H673" s="278"/>
      <c r="I673" s="278"/>
      <c r="J673" s="278"/>
      <c r="K673" s="278"/>
    </row>
    <row r="674" spans="1:11">
      <c r="A674" s="269"/>
      <c r="B674" s="269"/>
      <c r="C674" s="269"/>
      <c r="D674" s="1001"/>
      <c r="E674" s="1001"/>
      <c r="F674" s="1001"/>
      <c r="G674" s="57"/>
      <c r="H674" s="278"/>
      <c r="I674" s="278"/>
      <c r="J674" s="278"/>
      <c r="K674" s="278"/>
    </row>
    <row r="675" spans="1:11">
      <c r="A675" s="269"/>
      <c r="B675" s="269"/>
      <c r="C675" s="269"/>
      <c r="D675" s="1001"/>
      <c r="E675" s="1001"/>
      <c r="F675" s="1001"/>
      <c r="G675" s="57"/>
      <c r="H675" s="278"/>
      <c r="I675" s="278"/>
      <c r="J675" s="278"/>
      <c r="K675" s="278"/>
    </row>
    <row r="676" spans="1:11">
      <c r="A676" s="269"/>
      <c r="B676" s="269"/>
      <c r="C676" s="269"/>
      <c r="D676" s="1001"/>
      <c r="E676" s="1001"/>
      <c r="F676" s="1001"/>
      <c r="G676" s="57"/>
      <c r="H676" s="278"/>
      <c r="I676" s="278"/>
      <c r="J676" s="278"/>
      <c r="K676" s="278"/>
    </row>
    <row r="677" spans="1:11">
      <c r="A677" s="269"/>
      <c r="B677" s="269"/>
      <c r="C677" s="269"/>
      <c r="D677" s="1001"/>
      <c r="E677" s="1001"/>
      <c r="F677" s="1001"/>
      <c r="G677" s="57"/>
      <c r="H677" s="278"/>
      <c r="I677" s="278"/>
      <c r="J677" s="278"/>
      <c r="K677" s="278"/>
    </row>
    <row r="678" spans="1:11" s="39" customFormat="1">
      <c r="A678" s="504"/>
      <c r="B678" s="504"/>
      <c r="C678" s="504"/>
      <c r="D678" s="1001"/>
      <c r="E678" s="1001"/>
      <c r="F678" s="100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1" t="s">
        <v>1258</v>
      </c>
      <c r="E680" s="1001"/>
      <c r="F680" s="1001"/>
      <c r="G680" s="57"/>
      <c r="H680" s="278"/>
      <c r="I680" s="278"/>
      <c r="J680" s="278"/>
      <c r="K680" s="278"/>
    </row>
    <row r="681" spans="1:11">
      <c r="A681" s="269"/>
      <c r="B681" s="269"/>
      <c r="C681" s="269"/>
      <c r="D681" s="1001"/>
      <c r="E681" s="1001"/>
      <c r="F681" s="1001"/>
      <c r="G681" s="57"/>
      <c r="H681" s="278"/>
      <c r="I681" s="278"/>
      <c r="J681" s="278"/>
      <c r="K681" s="278"/>
    </row>
    <row r="682" spans="1:11">
      <c r="A682" s="269"/>
      <c r="B682" s="269"/>
      <c r="C682" s="269"/>
      <c r="D682" s="1001"/>
      <c r="E682" s="1001"/>
      <c r="F682" s="1001"/>
      <c r="G682" s="57"/>
      <c r="H682" s="278"/>
      <c r="I682" s="278"/>
      <c r="J682" s="278"/>
      <c r="K682" s="278"/>
    </row>
    <row r="683" spans="1:11" ht="15.2" customHeight="1">
      <c r="A683" s="269"/>
      <c r="B683" s="269"/>
      <c r="C683" s="269"/>
      <c r="D683" s="1001"/>
      <c r="E683" s="1001"/>
      <c r="F683" s="1001"/>
      <c r="G683" s="57"/>
      <c r="H683" s="278"/>
      <c r="I683" s="278"/>
      <c r="J683" s="278"/>
      <c r="K683" s="278"/>
    </row>
    <row r="684" spans="1:11" ht="15.2" customHeight="1">
      <c r="A684" s="269"/>
      <c r="B684" s="269"/>
      <c r="C684" s="269"/>
      <c r="D684" s="1001"/>
      <c r="E684" s="1001"/>
      <c r="F684" s="1001"/>
      <c r="G684" s="57"/>
      <c r="H684" s="278"/>
      <c r="I684" s="278"/>
      <c r="J684" s="278"/>
      <c r="K684" s="278"/>
    </row>
    <row r="685" spans="1:11">
      <c r="A685" s="269"/>
      <c r="B685" s="269"/>
      <c r="C685" s="269"/>
      <c r="D685" s="1001"/>
      <c r="E685" s="1001"/>
      <c r="F685" s="1001"/>
      <c r="G685" s="57"/>
      <c r="H685" s="278"/>
      <c r="I685" s="278"/>
      <c r="J685" s="278"/>
      <c r="K685" s="278"/>
    </row>
    <row r="686" spans="1:11">
      <c r="A686" s="269"/>
      <c r="B686" s="269"/>
      <c r="C686" s="269"/>
      <c r="D686" s="1001"/>
      <c r="E686" s="1001"/>
      <c r="F686" s="1001"/>
      <c r="G686" s="57"/>
      <c r="H686" s="278"/>
      <c r="I686" s="278"/>
      <c r="J686" s="278"/>
      <c r="K686" s="278"/>
    </row>
    <row r="687" spans="1:11">
      <c r="A687" s="269"/>
      <c r="B687" s="269"/>
      <c r="C687" s="269"/>
      <c r="D687" s="1001"/>
      <c r="E687" s="1001"/>
      <c r="F687" s="1001"/>
      <c r="G687" s="57"/>
      <c r="H687" s="278"/>
      <c r="I687" s="278"/>
      <c r="J687" s="278"/>
      <c r="K687" s="278"/>
    </row>
    <row r="688" spans="1:11" ht="15.2" customHeight="1">
      <c r="A688" s="269"/>
      <c r="B688" s="269"/>
      <c r="C688" s="269"/>
      <c r="D688" s="1001"/>
      <c r="E688" s="1001"/>
      <c r="F688" s="1001"/>
      <c r="G688" s="57"/>
      <c r="H688" s="278"/>
      <c r="I688" s="278"/>
      <c r="J688" s="278"/>
      <c r="K688" s="278"/>
    </row>
    <row r="689" spans="1:11">
      <c r="A689" s="269"/>
      <c r="B689" s="269"/>
      <c r="C689" s="269"/>
      <c r="D689" s="1001"/>
      <c r="E689" s="1001"/>
      <c r="F689" s="1001"/>
      <c r="G689" s="57"/>
      <c r="H689" s="278"/>
      <c r="I689" s="278"/>
      <c r="J689" s="278"/>
      <c r="K689" s="278"/>
    </row>
    <row r="690" spans="1:11">
      <c r="A690" s="269"/>
      <c r="B690" s="269"/>
      <c r="C690" s="269"/>
      <c r="D690" s="1001"/>
      <c r="E690" s="1001"/>
      <c r="F690" s="1001"/>
      <c r="G690" s="57"/>
      <c r="H690" s="278"/>
      <c r="I690" s="278"/>
      <c r="J690" s="278"/>
      <c r="K690" s="278"/>
    </row>
    <row r="691" spans="1:11">
      <c r="A691" s="269"/>
      <c r="B691" s="269"/>
      <c r="C691" s="269"/>
      <c r="D691" s="1001"/>
      <c r="E691" s="1001"/>
      <c r="F691" s="100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1" t="s">
        <v>1268</v>
      </c>
      <c r="E693" s="1001"/>
      <c r="F693" s="1001"/>
      <c r="G693" s="57"/>
      <c r="H693" s="278"/>
      <c r="I693" s="278"/>
      <c r="J693" s="278"/>
      <c r="K693" s="278"/>
    </row>
    <row r="694" spans="1:11">
      <c r="A694" s="269"/>
      <c r="B694" s="269"/>
      <c r="C694" s="269"/>
      <c r="D694" s="1001"/>
      <c r="E694" s="1001"/>
      <c r="F694" s="1001"/>
      <c r="G694" s="57"/>
      <c r="H694" s="278"/>
      <c r="I694" s="278"/>
      <c r="J694" s="278"/>
      <c r="K694" s="278"/>
    </row>
    <row r="695" spans="1:11">
      <c r="A695" s="269"/>
      <c r="B695" s="269"/>
      <c r="C695" s="269"/>
      <c r="D695" s="1001"/>
      <c r="E695" s="1001"/>
      <c r="F695" s="100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1" t="s">
        <v>1265</v>
      </c>
      <c r="E697" s="1001"/>
      <c r="F697" s="1001"/>
      <c r="G697" s="57"/>
      <c r="H697" s="278"/>
      <c r="I697" s="278"/>
      <c r="J697" s="278"/>
      <c r="K697" s="278"/>
    </row>
    <row r="698" spans="1:11" s="706" customFormat="1">
      <c r="A698" s="269"/>
      <c r="B698" s="269"/>
      <c r="C698" s="269"/>
      <c r="D698" s="1001"/>
      <c r="E698" s="1001"/>
      <c r="F698" s="100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1" t="s">
        <v>1266</v>
      </c>
      <c r="E700" s="1001"/>
      <c r="F700" s="1001"/>
      <c r="G700" s="57"/>
      <c r="H700" s="278"/>
      <c r="I700" s="278"/>
      <c r="J700" s="278"/>
      <c r="K700" s="278"/>
    </row>
    <row r="701" spans="1:11" s="706" customFormat="1">
      <c r="A701" s="269"/>
      <c r="B701" s="269"/>
      <c r="C701" s="269"/>
      <c r="D701" s="1001"/>
      <c r="E701" s="1001"/>
      <c r="F701" s="1001"/>
      <c r="G701" s="57"/>
      <c r="H701" s="278"/>
      <c r="I701" s="278"/>
      <c r="J701" s="278"/>
      <c r="K701" s="278"/>
    </row>
    <row r="702" spans="1:11" s="706" customFormat="1">
      <c r="A702" s="269"/>
      <c r="B702" s="269"/>
      <c r="C702" s="269"/>
      <c r="D702" s="1001"/>
      <c r="E702" s="1001"/>
      <c r="F702" s="100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1" t="s">
        <v>1259</v>
      </c>
      <c r="E704" s="1001"/>
      <c r="F704" s="1001"/>
      <c r="G704" s="57"/>
      <c r="H704" s="278"/>
      <c r="I704" s="278"/>
      <c r="J704" s="278"/>
      <c r="K704" s="278"/>
    </row>
    <row r="705" spans="1:11">
      <c r="A705" s="269"/>
      <c r="B705" s="269"/>
      <c r="C705" s="269"/>
      <c r="D705" s="1001"/>
      <c r="E705" s="1001"/>
      <c r="F705" s="1001"/>
      <c r="G705" s="57"/>
      <c r="H705" s="278"/>
      <c r="I705" s="278"/>
      <c r="J705" s="278"/>
      <c r="K705" s="278"/>
    </row>
    <row r="706" spans="1:11">
      <c r="A706" s="269"/>
      <c r="B706" s="269"/>
      <c r="C706" s="269"/>
      <c r="D706" s="1001"/>
      <c r="E706" s="1001"/>
      <c r="F706" s="100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1" t="s">
        <v>1260</v>
      </c>
      <c r="E708" s="1001"/>
      <c r="F708" s="1001"/>
      <c r="G708" s="57"/>
      <c r="H708" s="278"/>
      <c r="I708" s="278"/>
      <c r="J708" s="278"/>
      <c r="K708" s="278"/>
    </row>
    <row r="709" spans="1:11">
      <c r="A709" s="269"/>
      <c r="B709" s="269"/>
      <c r="C709" s="269"/>
      <c r="D709" s="1001"/>
      <c r="E709" s="1001"/>
      <c r="F709" s="1001"/>
      <c r="G709" s="57"/>
      <c r="H709" s="278"/>
      <c r="I709" s="278"/>
      <c r="J709" s="278"/>
      <c r="K709" s="278"/>
    </row>
    <row r="710" spans="1:11">
      <c r="A710" s="269"/>
      <c r="B710" s="269"/>
      <c r="C710" s="269"/>
      <c r="D710" s="1001"/>
      <c r="E710" s="1001"/>
      <c r="F710" s="100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6" t="s">
        <v>1261</v>
      </c>
      <c r="E712" s="966"/>
      <c r="F712" s="966"/>
      <c r="G712" s="57"/>
      <c r="H712" s="278"/>
      <c r="I712" s="278"/>
      <c r="J712" s="278"/>
      <c r="K712" s="278"/>
    </row>
    <row r="713" spans="1:11">
      <c r="A713" s="269"/>
      <c r="B713" s="269"/>
      <c r="C713" s="269"/>
      <c r="D713" s="966"/>
      <c r="E713" s="966"/>
      <c r="F713" s="966"/>
      <c r="G713" s="57"/>
      <c r="H713" s="278"/>
      <c r="I713" s="278"/>
      <c r="J713" s="278"/>
      <c r="K713" s="278"/>
    </row>
    <row r="714" spans="1:11">
      <c r="A714" s="269"/>
      <c r="B714" s="269"/>
      <c r="C714" s="269"/>
      <c r="D714" s="966"/>
      <c r="E714" s="966"/>
      <c r="F714" s="966"/>
      <c r="G714" s="57"/>
      <c r="H714" s="278"/>
      <c r="I714" s="278"/>
      <c r="J714" s="278"/>
      <c r="K714" s="278"/>
    </row>
    <row r="715" spans="1:11">
      <c r="A715" s="269"/>
      <c r="B715" s="269"/>
      <c r="C715" s="269"/>
      <c r="D715" s="966"/>
      <c r="E715" s="966"/>
      <c r="F715" s="96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1" t="s">
        <v>1394</v>
      </c>
      <c r="E717" s="1001"/>
      <c r="F717" s="1001"/>
      <c r="G717" s="57"/>
      <c r="H717" s="278"/>
      <c r="I717" s="278"/>
      <c r="J717" s="278"/>
      <c r="K717" s="278"/>
    </row>
    <row r="718" spans="1:11">
      <c r="A718" s="269"/>
      <c r="B718" s="269"/>
      <c r="C718" s="269"/>
      <c r="D718" s="1001"/>
      <c r="E718" s="1001"/>
      <c r="F718" s="1001"/>
      <c r="G718" s="57"/>
      <c r="H718" s="278"/>
      <c r="I718" s="278"/>
      <c r="J718" s="278"/>
      <c r="K718" s="278"/>
    </row>
    <row r="719" spans="1:11">
      <c r="A719" s="269"/>
      <c r="B719" s="269"/>
      <c r="C719" s="269"/>
      <c r="D719" s="1001"/>
      <c r="E719" s="1001"/>
      <c r="F719" s="1001"/>
      <c r="G719" s="57"/>
      <c r="H719" s="278"/>
      <c r="I719" s="278"/>
      <c r="J719" s="278"/>
      <c r="K719" s="278"/>
    </row>
    <row r="720" spans="1:11">
      <c r="A720" s="269"/>
      <c r="B720" s="269"/>
      <c r="C720" s="269"/>
      <c r="D720" s="1001"/>
      <c r="E720" s="1001"/>
      <c r="F720" s="1001"/>
      <c r="G720" s="57"/>
      <c r="H720" s="278"/>
      <c r="I720" s="278"/>
      <c r="J720" s="278"/>
      <c r="K720" s="278"/>
    </row>
    <row r="721" spans="1:11">
      <c r="A721" s="269"/>
      <c r="B721" s="269"/>
      <c r="C721" s="269"/>
      <c r="D721" s="1001"/>
      <c r="E721" s="1001"/>
      <c r="F721" s="1001"/>
      <c r="G721" s="57"/>
      <c r="H721" s="278"/>
      <c r="I721" s="278"/>
      <c r="J721" s="278"/>
      <c r="K721" s="278"/>
    </row>
    <row r="722" spans="1:11">
      <c r="A722" s="269"/>
      <c r="B722" s="269"/>
      <c r="C722" s="269"/>
      <c r="D722" s="1001"/>
      <c r="E722" s="1001"/>
      <c r="F722" s="1001"/>
      <c r="G722" s="57"/>
      <c r="H722" s="278"/>
      <c r="I722" s="278"/>
      <c r="J722" s="278"/>
      <c r="K722" s="278"/>
    </row>
    <row r="723" spans="1:11">
      <c r="A723" s="269"/>
      <c r="B723" s="269"/>
      <c r="C723" s="269"/>
      <c r="D723" s="1001"/>
      <c r="E723" s="1001"/>
      <c r="F723" s="1001"/>
      <c r="G723" s="57"/>
      <c r="H723" s="278"/>
      <c r="I723" s="278"/>
      <c r="J723" s="278"/>
      <c r="K723" s="278"/>
    </row>
    <row r="724" spans="1:11">
      <c r="A724" s="269"/>
      <c r="B724" s="269"/>
      <c r="C724" s="269"/>
      <c r="D724" s="1034" t="s">
        <v>1262</v>
      </c>
      <c r="E724" s="1034"/>
      <c r="F724" s="1034"/>
      <c r="G724" s="57"/>
      <c r="H724" s="278"/>
      <c r="I724" s="278"/>
      <c r="J724" s="278"/>
      <c r="K724" s="278"/>
    </row>
    <row r="725" spans="1:11" s="706" customFormat="1">
      <c r="A725" s="269"/>
      <c r="B725" s="269"/>
      <c r="C725" s="269"/>
      <c r="D725" s="557"/>
      <c r="E725" s="7"/>
      <c r="F725" s="7"/>
      <c r="G725" s="57"/>
      <c r="H725" s="278"/>
      <c r="I725" s="278"/>
      <c r="J725" s="278"/>
      <c r="K725" s="278"/>
    </row>
    <row r="726" spans="1:11">
      <c r="A726" s="1036" t="s">
        <v>1219</v>
      </c>
      <c r="B726" s="1036"/>
      <c r="C726" s="1036"/>
      <c r="D726" s="1036"/>
      <c r="E726" s="1036"/>
      <c r="F726" s="1036"/>
      <c r="G726" s="1036"/>
      <c r="H726" s="278"/>
      <c r="I726" s="278"/>
      <c r="J726" s="278"/>
      <c r="K726" s="278"/>
    </row>
    <row r="727" spans="1:11">
      <c r="A727" s="269"/>
      <c r="B727" s="269"/>
      <c r="C727" s="269"/>
      <c r="D727" s="272"/>
      <c r="G727" s="280"/>
      <c r="H727" s="278"/>
      <c r="I727" s="278"/>
      <c r="J727" s="278"/>
      <c r="K727" s="278"/>
    </row>
    <row r="728" spans="1:11" ht="13.15" customHeight="1">
      <c r="C728" s="269"/>
      <c r="D728" s="1015" t="s">
        <v>1235</v>
      </c>
      <c r="E728" s="1015"/>
      <c r="F728" s="1015"/>
      <c r="G728" s="280"/>
      <c r="H728" s="278"/>
      <c r="I728" s="278"/>
      <c r="J728" s="278"/>
      <c r="K728" s="278"/>
    </row>
    <row r="729" spans="1:11">
      <c r="A729" s="269"/>
      <c r="B729" s="269"/>
      <c r="C729" s="269"/>
      <c r="D729" s="1032" t="s">
        <v>1236</v>
      </c>
      <c r="E729" s="1032"/>
      <c r="F729" s="1032"/>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6" t="s">
        <v>1237</v>
      </c>
      <c r="E731" s="966"/>
      <c r="F731" s="966"/>
      <c r="G731" s="280"/>
      <c r="H731" s="281"/>
      <c r="I731" s="281"/>
      <c r="J731" s="281"/>
      <c r="K731" s="281"/>
    </row>
    <row r="732" spans="1:11" s="39" customFormat="1" ht="10.5" customHeight="1">
      <c r="A732" s="135"/>
      <c r="B732" s="700"/>
      <c r="C732" s="135"/>
      <c r="D732" s="966"/>
      <c r="E732" s="966"/>
      <c r="F732" s="966"/>
      <c r="G732" s="280"/>
      <c r="H732" s="281"/>
      <c r="I732" s="281"/>
      <c r="J732" s="281"/>
      <c r="K732" s="281"/>
    </row>
    <row r="733" spans="1:11" s="39" customFormat="1">
      <c r="A733" s="135"/>
      <c r="B733" s="700"/>
      <c r="C733" s="135"/>
      <c r="D733" s="966"/>
      <c r="E733" s="966"/>
      <c r="F733" s="966"/>
      <c r="G733" s="280"/>
      <c r="H733" s="281"/>
      <c r="I733" s="281"/>
      <c r="J733" s="281"/>
      <c r="K733" s="281"/>
    </row>
    <row r="734" spans="1:11">
      <c r="D734" s="966"/>
      <c r="E734" s="966"/>
      <c r="F734" s="966"/>
      <c r="G734" s="280"/>
      <c r="H734" s="278"/>
      <c r="I734" s="278"/>
      <c r="J734" s="278"/>
      <c r="K734" s="278"/>
    </row>
    <row r="735" spans="1:11">
      <c r="A735" s="282"/>
      <c r="B735" s="282"/>
      <c r="C735" s="282"/>
      <c r="D735" s="966"/>
      <c r="E735" s="966"/>
      <c r="F735" s="966"/>
      <c r="G735" s="284"/>
      <c r="H735" s="278"/>
      <c r="I735" s="278"/>
      <c r="J735" s="278"/>
      <c r="K735" s="278"/>
    </row>
    <row r="736" spans="1:11" ht="15.4" customHeight="1">
      <c r="A736" s="282"/>
      <c r="B736" s="282"/>
      <c r="C736" s="282"/>
      <c r="D736" s="966"/>
      <c r="E736" s="966"/>
      <c r="F736" s="96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7" t="s">
        <v>1238</v>
      </c>
      <c r="E738" s="967"/>
      <c r="F738" s="967"/>
      <c r="G738" s="321"/>
    </row>
    <row r="739" spans="1:11" s="426" customFormat="1">
      <c r="A739" s="425"/>
      <c r="B739" s="425"/>
      <c r="C739" s="425"/>
      <c r="D739" s="967"/>
      <c r="E739" s="967"/>
      <c r="F739" s="967"/>
      <c r="G739" s="321"/>
    </row>
    <row r="740" spans="1:11" s="426" customFormat="1">
      <c r="A740" s="425"/>
      <c r="B740" s="425"/>
      <c r="C740" s="425"/>
      <c r="D740" s="967"/>
      <c r="E740" s="967"/>
      <c r="F740" s="967"/>
      <c r="G740" s="321"/>
    </row>
    <row r="741" spans="1:11" s="426" customFormat="1">
      <c r="A741" s="425"/>
      <c r="B741" s="425"/>
      <c r="C741" s="425"/>
      <c r="D741" s="967"/>
      <c r="E741" s="967"/>
      <c r="F741" s="967"/>
      <c r="G741" s="321"/>
    </row>
    <row r="742" spans="1:11" s="426" customFormat="1">
      <c r="A742" s="425"/>
      <c r="B742" s="425"/>
      <c r="C742" s="425"/>
      <c r="D742" s="393"/>
      <c r="E742" s="321"/>
      <c r="F742" s="321"/>
      <c r="G742" s="321"/>
    </row>
    <row r="743" spans="1:11" s="426" customFormat="1" ht="14.25">
      <c r="A743" s="270"/>
      <c r="B743" s="703" t="s">
        <v>329</v>
      </c>
      <c r="C743" s="425"/>
      <c r="D743" s="1033" t="s">
        <v>1239</v>
      </c>
      <c r="E743" s="1033"/>
      <c r="F743" s="1033"/>
      <c r="G743" s="321"/>
    </row>
    <row r="744" spans="1:11" s="426" customFormat="1">
      <c r="A744" s="425"/>
      <c r="B744" s="425"/>
      <c r="C744" s="425"/>
      <c r="D744" s="1033"/>
      <c r="E744" s="1033"/>
      <c r="F744" s="1033"/>
      <c r="G744" s="321"/>
    </row>
    <row r="745" spans="1:11" s="426" customFormat="1">
      <c r="A745" s="425"/>
      <c r="B745" s="425"/>
      <c r="C745" s="425"/>
      <c r="D745" s="1033"/>
      <c r="E745" s="1033"/>
      <c r="F745" s="1033"/>
      <c r="G745" s="321"/>
    </row>
    <row r="746" spans="1:11">
      <c r="A746" s="282"/>
      <c r="B746" s="282"/>
      <c r="C746" s="282"/>
      <c r="D746" s="393"/>
      <c r="E746" s="283"/>
      <c r="F746" s="283"/>
      <c r="G746" s="284"/>
      <c r="H746" s="278"/>
      <c r="I746" s="278"/>
      <c r="J746" s="278"/>
      <c r="K746" s="278"/>
    </row>
    <row r="747" spans="1:11" ht="14.25">
      <c r="A747" s="270"/>
      <c r="B747" s="703" t="s">
        <v>329</v>
      </c>
      <c r="C747" s="282"/>
      <c r="D747" s="967" t="s">
        <v>1240</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7" t="s">
        <v>1241</v>
      </c>
      <c r="E750" s="967"/>
      <c r="F750" s="967"/>
      <c r="G750" s="284"/>
      <c r="H750" s="278"/>
      <c r="I750" s="278"/>
      <c r="J750" s="278"/>
      <c r="K750" s="278"/>
    </row>
    <row r="751" spans="1:11" s="706" customFormat="1">
      <c r="A751" s="282"/>
      <c r="B751" s="282"/>
      <c r="C751" s="282"/>
      <c r="D751" s="967"/>
      <c r="E751" s="967"/>
      <c r="F751" s="967"/>
      <c r="G751" s="284"/>
      <c r="H751" s="278"/>
      <c r="I751" s="278"/>
      <c r="J751" s="278"/>
      <c r="K751" s="278"/>
    </row>
    <row r="752" spans="1:11" s="706" customFormat="1">
      <c r="A752" s="282"/>
      <c r="B752" s="282"/>
      <c r="C752" s="282"/>
      <c r="D752" s="967"/>
      <c r="E752" s="967"/>
      <c r="F752" s="96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8" t="s">
        <v>1242</v>
      </c>
      <c r="B754" s="1038"/>
      <c r="C754" s="1038"/>
      <c r="D754" s="1038"/>
      <c r="E754" s="1038"/>
      <c r="F754" s="1038"/>
      <c r="G754" s="1038"/>
    </row>
    <row r="755" spans="1:11">
      <c r="A755" s="269"/>
      <c r="B755" s="269"/>
      <c r="C755" s="269"/>
      <c r="D755" s="285"/>
      <c r="F755" s="150"/>
      <c r="G755" s="280"/>
    </row>
    <row r="756" spans="1:11">
      <c r="A756" s="282"/>
      <c r="B756" s="282"/>
      <c r="C756" s="459"/>
      <c r="D756" s="1039" t="s">
        <v>1226</v>
      </c>
      <c r="E756" s="1039"/>
      <c r="F756" s="1039"/>
      <c r="G756" s="280"/>
    </row>
    <row r="757" spans="1:11">
      <c r="A757" s="523"/>
      <c r="B757" s="523"/>
      <c r="C757" s="522"/>
      <c r="D757" s="1029" t="s">
        <v>1243</v>
      </c>
      <c r="E757" s="1029"/>
      <c r="F757" s="1029"/>
      <c r="G757" s="280"/>
    </row>
    <row r="758" spans="1:11">
      <c r="A758" s="282"/>
      <c r="B758" s="282"/>
      <c r="C758" s="459"/>
      <c r="D758" s="717"/>
      <c r="E758" s="717"/>
      <c r="F758" s="717"/>
      <c r="G758" s="280"/>
    </row>
    <row r="759" spans="1:11" ht="14.25">
      <c r="A759" s="270"/>
      <c r="B759" s="703" t="s">
        <v>329</v>
      </c>
      <c r="C759" s="459"/>
      <c r="D759" s="1030" t="s">
        <v>1104</v>
      </c>
      <c r="E759" s="1030"/>
      <c r="F759" s="1030"/>
      <c r="G759" s="280"/>
    </row>
    <row r="760" spans="1:11">
      <c r="A760" s="282"/>
      <c r="B760" s="282"/>
      <c r="C760" s="459"/>
      <c r="D760" s="716"/>
      <c r="E760" s="1031" t="s">
        <v>1227</v>
      </c>
      <c r="F760" s="1031"/>
      <c r="G760" s="280"/>
    </row>
    <row r="761" spans="1:11">
      <c r="A761" s="276"/>
      <c r="B761" s="276"/>
      <c r="C761" s="276"/>
      <c r="D761" s="138"/>
      <c r="F761" s="57"/>
      <c r="G761" s="280"/>
    </row>
    <row r="762" spans="1:11">
      <c r="A762" s="1035" t="s">
        <v>485</v>
      </c>
      <c r="B762" s="1035"/>
      <c r="C762" s="1035"/>
      <c r="D762" s="1035"/>
      <c r="E762" s="1035"/>
      <c r="F762" s="1035"/>
      <c r="G762" s="1035"/>
    </row>
    <row r="763" spans="1:11">
      <c r="A763" s="264"/>
      <c r="B763" s="697"/>
      <c r="C763" s="275"/>
      <c r="D763" s="280"/>
      <c r="E763" s="280"/>
      <c r="F763" s="280"/>
      <c r="G763" s="280"/>
    </row>
    <row r="764" spans="1:11">
      <c r="A764" s="138"/>
      <c r="B764" s="1037" t="s">
        <v>1103</v>
      </c>
      <c r="C764" s="1037"/>
      <c r="D764" s="1037"/>
      <c r="E764" s="1037"/>
      <c r="F764" s="1037"/>
      <c r="G764" s="280"/>
    </row>
    <row r="765" spans="1:11">
      <c r="A765" s="23"/>
      <c r="B765" s="699"/>
      <c r="G765" s="280"/>
    </row>
    <row r="766" spans="1:11">
      <c r="A766" s="1035" t="s">
        <v>486</v>
      </c>
      <c r="B766" s="1035"/>
      <c r="C766" s="1035"/>
      <c r="D766" s="1035"/>
      <c r="E766" s="1035"/>
      <c r="F766" s="1035"/>
      <c r="G766" s="1035"/>
    </row>
    <row r="767" spans="1:11">
      <c r="A767" s="264"/>
      <c r="B767" s="697"/>
      <c r="C767" s="264"/>
      <c r="D767" s="272"/>
      <c r="G767" s="280"/>
    </row>
    <row r="768" spans="1:11">
      <c r="A768" s="138"/>
      <c r="B768" s="981" t="s">
        <v>484</v>
      </c>
      <c r="C768" s="981"/>
      <c r="D768" s="981"/>
      <c r="E768" s="981"/>
      <c r="F768" s="981"/>
      <c r="G768" s="280"/>
    </row>
    <row r="769" spans="1:7" ht="14.25">
      <c r="A769" s="270"/>
      <c r="B769" s="270"/>
      <c r="D769" s="138"/>
      <c r="E769" s="138"/>
      <c r="F769" s="280"/>
      <c r="G769" s="280"/>
    </row>
    <row r="770" spans="1:7">
      <c r="A770" s="1035" t="s">
        <v>487</v>
      </c>
      <c r="B770" s="1035"/>
      <c r="C770" s="1035"/>
      <c r="D770" s="1035"/>
      <c r="E770" s="1035"/>
      <c r="F770" s="1035"/>
      <c r="G770" s="1035"/>
    </row>
    <row r="771" spans="1:7">
      <c r="C771" s="269"/>
      <c r="D771" s="268"/>
      <c r="E771" s="138"/>
      <c r="F771" s="280"/>
      <c r="G771" s="280"/>
    </row>
    <row r="772" spans="1:7">
      <c r="A772" s="138"/>
      <c r="B772" s="981" t="s">
        <v>484</v>
      </c>
      <c r="C772" s="981"/>
      <c r="D772" s="981"/>
      <c r="E772" s="981"/>
      <c r="F772" s="981"/>
      <c r="G772" s="280"/>
    </row>
    <row r="773" spans="1:7">
      <c r="A773" s="138"/>
      <c r="B773" s="138"/>
      <c r="C773" s="275"/>
      <c r="D773" s="280"/>
      <c r="E773" s="280"/>
      <c r="F773" s="280"/>
      <c r="G773" s="280"/>
    </row>
    <row r="774" spans="1:7">
      <c r="A774" s="1035" t="s">
        <v>488</v>
      </c>
      <c r="B774" s="1035"/>
      <c r="C774" s="1035"/>
      <c r="D774" s="1035"/>
      <c r="E774" s="1035"/>
      <c r="F774" s="1035"/>
      <c r="G774" s="1035"/>
    </row>
    <row r="775" spans="1:7">
      <c r="A775" s="138"/>
      <c r="B775" s="138"/>
    </row>
    <row r="776" spans="1:7">
      <c r="A776" s="138"/>
      <c r="B776" s="981" t="s">
        <v>484</v>
      </c>
      <c r="C776" s="981"/>
      <c r="D776" s="981"/>
      <c r="E776" s="981"/>
      <c r="F776" s="981"/>
    </row>
    <row r="777" spans="1:7">
      <c r="A777" s="275"/>
      <c r="B777" s="275"/>
      <c r="C777" s="275"/>
      <c r="D777" s="267"/>
      <c r="F777" s="280"/>
    </row>
    <row r="778" spans="1:7">
      <c r="A778" s="1035" t="s">
        <v>489</v>
      </c>
      <c r="B778" s="1035"/>
      <c r="C778" s="1035"/>
      <c r="D778" s="1035"/>
      <c r="E778" s="1035"/>
      <c r="F778" s="1035"/>
      <c r="G778" s="1035"/>
    </row>
    <row r="779" spans="1:7">
      <c r="A779" s="138"/>
      <c r="B779" s="138"/>
    </row>
    <row r="780" spans="1:7">
      <c r="A780" s="138"/>
      <c r="B780" s="981" t="s">
        <v>484</v>
      </c>
      <c r="C780" s="981"/>
      <c r="D780" s="981"/>
      <c r="E780" s="981"/>
      <c r="F780" s="981"/>
    </row>
    <row r="781" spans="1:7">
      <c r="A781" s="275"/>
      <c r="B781" s="275"/>
      <c r="C781" s="275"/>
      <c r="D781" s="267"/>
      <c r="F781" s="280"/>
    </row>
    <row r="782" spans="1:7">
      <c r="A782" s="1035" t="s">
        <v>490</v>
      </c>
      <c r="B782" s="1035"/>
      <c r="C782" s="1035"/>
      <c r="D782" s="1035"/>
      <c r="E782" s="1035"/>
      <c r="F782" s="1035"/>
      <c r="G782" s="1035"/>
    </row>
    <row r="783" spans="1:7">
      <c r="A783" s="138"/>
      <c r="B783" s="138"/>
    </row>
    <row r="784" spans="1:7">
      <c r="A784" s="138"/>
      <c r="B784" s="981" t="s">
        <v>484</v>
      </c>
      <c r="C784" s="981"/>
      <c r="D784" s="981"/>
      <c r="E784" s="981"/>
      <c r="F784" s="981"/>
    </row>
    <row r="785" spans="1:7">
      <c r="A785" s="274"/>
      <c r="B785" s="274"/>
      <c r="C785" s="274"/>
      <c r="D785" s="286"/>
      <c r="E785" s="57"/>
      <c r="F785" s="57"/>
      <c r="G785" s="57"/>
    </row>
    <row r="786" spans="1:7">
      <c r="A786" s="1035" t="s">
        <v>200</v>
      </c>
      <c r="B786" s="1035"/>
      <c r="C786" s="1035"/>
      <c r="D786" s="1035"/>
      <c r="E786" s="1035"/>
      <c r="F786" s="1035"/>
      <c r="G786" s="1035"/>
    </row>
    <row r="787" spans="1:7">
      <c r="A787" s="138"/>
      <c r="B787" s="138"/>
    </row>
    <row r="788" spans="1:7">
      <c r="A788" s="138"/>
      <c r="B788" s="981" t="s">
        <v>484</v>
      </c>
      <c r="C788" s="981"/>
      <c r="D788" s="981"/>
      <c r="E788" s="981"/>
      <c r="F788" s="981"/>
    </row>
    <row r="789" spans="1:7">
      <c r="A789" s="138"/>
      <c r="B789" s="138"/>
      <c r="D789" s="267"/>
    </row>
    <row r="790" spans="1:7">
      <c r="A790" s="1035" t="s">
        <v>968</v>
      </c>
      <c r="B790" s="1035"/>
      <c r="C790" s="1035"/>
      <c r="D790" s="1035"/>
      <c r="E790" s="1035"/>
      <c r="F790" s="1035"/>
      <c r="G790" s="1035"/>
    </row>
    <row r="791" spans="1:7">
      <c r="A791" s="138"/>
      <c r="B791" s="138"/>
    </row>
    <row r="792" spans="1:7">
      <c r="A792" s="138"/>
      <c r="B792" s="981" t="s">
        <v>484</v>
      </c>
      <c r="C792" s="981"/>
      <c r="D792" s="981"/>
      <c r="E792" s="981"/>
      <c r="F792" s="981"/>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4" t="s">
        <v>1473</v>
      </c>
      <c r="B2" s="1045"/>
      <c r="C2" s="1045"/>
      <c r="D2" s="1045"/>
      <c r="E2" s="1045"/>
      <c r="F2" s="1045"/>
      <c r="G2" s="1045"/>
      <c r="H2" s="1045"/>
      <c r="I2" s="1045"/>
      <c r="J2" s="1045"/>
    </row>
    <row r="3" spans="1:10" ht="15.75">
      <c r="A3" s="1049" t="s">
        <v>699</v>
      </c>
      <c r="B3" s="1050"/>
      <c r="C3" s="1050"/>
      <c r="D3" s="1050"/>
      <c r="E3" s="1050"/>
      <c r="F3" s="1050"/>
      <c r="G3" s="1050"/>
      <c r="H3" s="1050"/>
      <c r="I3" s="1050"/>
      <c r="J3" s="1050"/>
    </row>
    <row r="4" spans="1:10" ht="15">
      <c r="A4" s="1051" t="s">
        <v>1559</v>
      </c>
      <c r="B4" s="1050"/>
      <c r="C4" s="1050"/>
      <c r="D4" s="1050"/>
      <c r="E4" s="1050"/>
      <c r="F4" s="1050"/>
      <c r="G4" s="1050"/>
      <c r="H4" s="1050"/>
      <c r="I4" s="1050"/>
      <c r="J4" s="1050"/>
    </row>
    <row r="5" spans="1:10" ht="12.75"/>
    <row r="6" spans="1:10" ht="12.75">
      <c r="A6" s="1046" t="s">
        <v>1598</v>
      </c>
      <c r="B6" s="1047"/>
      <c r="C6" s="1047"/>
      <c r="D6" s="1047"/>
      <c r="E6" s="1047"/>
      <c r="F6" s="1047"/>
      <c r="G6" s="1047"/>
      <c r="H6" s="1047"/>
      <c r="I6" s="1047"/>
      <c r="J6" s="1047"/>
    </row>
    <row r="7" spans="1:10" ht="12.75">
      <c r="A7" s="1047"/>
      <c r="B7" s="1047"/>
      <c r="C7" s="1047"/>
      <c r="D7" s="1047"/>
      <c r="E7" s="1047"/>
      <c r="F7" s="1047"/>
      <c r="G7" s="1047"/>
      <c r="H7" s="1047"/>
      <c r="I7" s="1047"/>
      <c r="J7" s="1047"/>
    </row>
    <row r="8" spans="1:10" ht="12.75">
      <c r="A8" s="1047"/>
      <c r="B8" s="1047"/>
      <c r="C8" s="1047"/>
      <c r="D8" s="1047"/>
      <c r="E8" s="1047"/>
      <c r="F8" s="1047"/>
      <c r="G8" s="1047"/>
      <c r="H8" s="1047"/>
      <c r="I8" s="1047"/>
      <c r="J8" s="1047"/>
    </row>
    <row r="9" spans="1:10" ht="30" customHeight="1">
      <c r="A9" s="1047"/>
      <c r="B9" s="1047"/>
      <c r="C9" s="1047"/>
      <c r="D9" s="1047"/>
      <c r="E9" s="1047"/>
      <c r="F9" s="1047"/>
      <c r="G9" s="1047"/>
      <c r="H9" s="1047"/>
      <c r="I9" s="1047"/>
      <c r="J9" s="1047"/>
    </row>
    <row r="10" spans="1:10" ht="12.75">
      <c r="A10" s="796"/>
      <c r="B10" s="796"/>
      <c r="C10" s="796"/>
      <c r="D10" s="796"/>
      <c r="E10" s="796"/>
      <c r="F10" s="796"/>
      <c r="G10" s="796"/>
      <c r="H10" s="796"/>
      <c r="I10" s="796"/>
      <c r="J10" s="796"/>
    </row>
    <row r="11" spans="1:10" ht="12.75">
      <c r="A11" s="1052" t="s">
        <v>1434</v>
      </c>
      <c r="B11" s="1053"/>
      <c r="C11" s="1053"/>
      <c r="D11" s="1053"/>
      <c r="E11" s="1053"/>
      <c r="F11" s="1053"/>
      <c r="G11" s="1053"/>
      <c r="H11" s="1053"/>
      <c r="I11" s="1053"/>
      <c r="J11" s="1053"/>
    </row>
    <row r="12" spans="1:10" ht="12.75">
      <c r="A12" s="1053"/>
      <c r="B12" s="1053"/>
      <c r="C12" s="1053"/>
      <c r="D12" s="1053"/>
      <c r="E12" s="1053"/>
      <c r="F12" s="1053"/>
      <c r="G12" s="1053"/>
      <c r="H12" s="1053"/>
      <c r="I12" s="1053"/>
      <c r="J12" s="1053"/>
    </row>
    <row r="13" spans="1:10" ht="12.75">
      <c r="A13" s="1053"/>
      <c r="B13" s="1053"/>
      <c r="C13" s="1053"/>
      <c r="D13" s="1053"/>
      <c r="E13" s="1053"/>
      <c r="F13" s="1053"/>
      <c r="G13" s="1053"/>
      <c r="H13" s="1053"/>
      <c r="I13" s="1053"/>
      <c r="J13" s="1053"/>
    </row>
    <row r="14" spans="1:10" ht="12.75"/>
    <row r="15" spans="1:10" ht="12.75" customHeight="1">
      <c r="A15" s="1054" t="s">
        <v>1528</v>
      </c>
      <c r="B15" s="1054"/>
      <c r="C15" s="1054"/>
      <c r="D15" s="1054"/>
      <c r="E15" s="1054"/>
      <c r="F15" s="1054"/>
      <c r="G15" s="1054"/>
      <c r="H15" s="1054"/>
      <c r="I15" s="1054"/>
      <c r="J15" s="1054"/>
    </row>
    <row r="16" spans="1:10" ht="12.75">
      <c r="A16" s="1054"/>
      <c r="B16" s="1054"/>
      <c r="C16" s="1054"/>
      <c r="D16" s="1054"/>
      <c r="E16" s="1054"/>
      <c r="F16" s="1054"/>
      <c r="G16" s="1054"/>
      <c r="H16" s="1054"/>
      <c r="I16" s="1054"/>
      <c r="J16" s="1054"/>
    </row>
    <row r="17" spans="1:10" ht="12.75">
      <c r="A17" s="1054"/>
      <c r="B17" s="1054"/>
      <c r="C17" s="1054"/>
      <c r="D17" s="1054"/>
      <c r="E17" s="1054"/>
      <c r="F17" s="1054"/>
      <c r="G17" s="1054"/>
      <c r="H17" s="1054"/>
      <c r="I17" s="1054"/>
      <c r="J17" s="1054"/>
    </row>
    <row r="18" spans="1:10" ht="12.75">
      <c r="A18" s="1055"/>
      <c r="B18" s="1055"/>
      <c r="C18" s="1055"/>
      <c r="D18" s="1055"/>
      <c r="E18" s="1055"/>
      <c r="F18" s="1055"/>
      <c r="G18" s="1055"/>
      <c r="H18" s="1055"/>
      <c r="I18" s="1055"/>
      <c r="J18" s="1055"/>
    </row>
    <row r="19" spans="1:10" ht="12.75">
      <c r="A19" s="1055"/>
      <c r="B19" s="1055"/>
      <c r="C19" s="1055"/>
      <c r="D19" s="1055"/>
      <c r="E19" s="1055"/>
      <c r="F19" s="1055"/>
      <c r="G19" s="1055"/>
      <c r="H19" s="1055"/>
      <c r="I19" s="1055"/>
      <c r="J19" s="1055"/>
    </row>
    <row r="20" spans="1:10" ht="12.75">
      <c r="A20" s="1055"/>
      <c r="B20" s="1055"/>
      <c r="C20" s="1055"/>
      <c r="D20" s="1055"/>
      <c r="E20" s="1055"/>
      <c r="F20" s="1055"/>
      <c r="G20" s="1055"/>
      <c r="H20" s="1055"/>
      <c r="I20" s="1055"/>
      <c r="J20" s="1055"/>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6" t="s">
        <v>1436</v>
      </c>
      <c r="B23" s="1050"/>
      <c r="C23" s="1050"/>
      <c r="D23" s="1050"/>
      <c r="E23" s="1050"/>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6" t="s">
        <v>1437</v>
      </c>
      <c r="B60" s="1047"/>
      <c r="C60" s="1047"/>
      <c r="D60" s="1047"/>
      <c r="E60" s="1047"/>
      <c r="F60" s="1047"/>
      <c r="G60" s="1047"/>
      <c r="H60" s="1047"/>
      <c r="I60" s="1047"/>
      <c r="J60" s="1047"/>
    </row>
    <row r="61" spans="1:10" ht="12.75">
      <c r="A61" s="1047"/>
      <c r="B61" s="1047"/>
      <c r="C61" s="1047"/>
      <c r="D61" s="1047"/>
      <c r="E61" s="1047"/>
      <c r="F61" s="1047"/>
      <c r="G61" s="1047"/>
      <c r="H61" s="1047"/>
      <c r="I61" s="1047"/>
      <c r="J61" s="1047"/>
    </row>
    <row r="62" spans="1:10" ht="12.75">
      <c r="A62" s="1047"/>
      <c r="B62" s="1047"/>
      <c r="C62" s="1047"/>
      <c r="D62" s="1047"/>
      <c r="E62" s="1047"/>
      <c r="F62" s="1047"/>
      <c r="G62" s="1047"/>
      <c r="H62" s="1047"/>
      <c r="I62" s="1047"/>
      <c r="J62" s="1047"/>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8" t="s">
        <v>1438</v>
      </c>
      <c r="B75" s="1048"/>
      <c r="C75" s="1048"/>
      <c r="D75" s="1048"/>
      <c r="E75" s="1048"/>
      <c r="F75" s="1048"/>
      <c r="G75" s="1048"/>
      <c r="H75" s="1048"/>
      <c r="I75" s="1048"/>
    </row>
    <row r="76" spans="1:9" ht="12.75">
      <c r="A76" s="972" t="s">
        <v>1133</v>
      </c>
      <c r="B76" s="972"/>
      <c r="C76" s="972"/>
      <c r="D76" s="972"/>
      <c r="E76" s="972"/>
    </row>
    <row r="77" spans="1:9" ht="12.75">
      <c r="A77" s="972" t="s">
        <v>1439</v>
      </c>
      <c r="B77" s="972"/>
      <c r="C77" s="972"/>
      <c r="D77" s="972"/>
      <c r="E77" s="972"/>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61" t="s">
        <v>1560</v>
      </c>
      <c r="B2" s="1061"/>
      <c r="C2" s="1062"/>
      <c r="D2" s="1062"/>
      <c r="E2" s="1062"/>
      <c r="F2" s="1062"/>
      <c r="G2" s="1062"/>
    </row>
    <row r="3" spans="1:9">
      <c r="A3" s="1069" t="s">
        <v>1563</v>
      </c>
      <c r="B3" s="1069"/>
      <c r="C3" s="1070"/>
      <c r="D3" s="1070"/>
      <c r="E3" s="1070"/>
      <c r="F3" s="1070"/>
      <c r="G3" s="1070"/>
      <c r="I3" s="717" t="s">
        <v>1200</v>
      </c>
    </row>
    <row r="4" spans="1:9">
      <c r="A4" s="1065" t="s">
        <v>1562</v>
      </c>
      <c r="B4" s="1065"/>
      <c r="C4" s="1071"/>
      <c r="D4" s="1071"/>
      <c r="E4" s="1071"/>
      <c r="F4" s="1071"/>
      <c r="G4" s="1071"/>
      <c r="I4" s="717"/>
    </row>
    <row r="5" spans="1:9" s="816" customFormat="1">
      <c r="A5" s="1065"/>
      <c r="B5" s="1065"/>
      <c r="C5" s="1066"/>
      <c r="D5" s="1066"/>
      <c r="E5" s="1066"/>
      <c r="F5" s="1066"/>
      <c r="G5" s="1066"/>
      <c r="I5" s="717" t="s">
        <v>1201</v>
      </c>
    </row>
    <row r="6" spans="1:9" s="816" customFormat="1">
      <c r="A6" s="1063" t="s">
        <v>1296</v>
      </c>
      <c r="B6" s="1063"/>
      <c r="C6" s="1064"/>
      <c r="D6" s="1064"/>
      <c r="E6" s="1064"/>
      <c r="F6" s="1064"/>
      <c r="G6" s="1064"/>
    </row>
    <row r="7" spans="1:9" s="816" customFormat="1">
      <c r="A7" s="1063" t="s">
        <v>1297</v>
      </c>
      <c r="B7" s="1063"/>
      <c r="C7" s="1064"/>
      <c r="D7" s="1064"/>
      <c r="E7" s="1064"/>
      <c r="F7" s="1064"/>
      <c r="G7" s="1064"/>
    </row>
    <row r="8" spans="1:9">
      <c r="A8" s="817"/>
      <c r="B8" s="817"/>
      <c r="C8" s="818"/>
      <c r="D8" s="818"/>
      <c r="E8" s="818"/>
      <c r="F8" s="818"/>
    </row>
    <row r="9" spans="1:9">
      <c r="A9" s="1022" t="s">
        <v>1299</v>
      </c>
      <c r="B9" s="1022"/>
      <c r="C9" s="1022"/>
      <c r="D9" s="1022"/>
      <c r="E9" s="1022"/>
      <c r="F9" s="1022"/>
      <c r="G9" s="1022"/>
    </row>
    <row r="10" spans="1:9">
      <c r="A10" s="818"/>
      <c r="B10" s="818"/>
      <c r="E10" s="819"/>
    </row>
    <row r="11" spans="1:9" ht="13.7" customHeight="1">
      <c r="C11" s="818"/>
      <c r="D11" s="1088" t="s">
        <v>1298</v>
      </c>
      <c r="E11" s="1088"/>
      <c r="F11" s="1088"/>
    </row>
    <row r="12" spans="1:9">
      <c r="C12" s="818"/>
      <c r="D12" s="1088"/>
      <c r="E12" s="1088"/>
      <c r="F12" s="1088"/>
    </row>
    <row r="13" spans="1:9">
      <c r="A13" s="820"/>
      <c r="B13" s="820"/>
      <c r="C13" s="820"/>
      <c r="D13" s="1006" t="s">
        <v>1281</v>
      </c>
      <c r="E13" s="1006"/>
      <c r="F13" s="1006"/>
    </row>
    <row r="14" spans="1:9">
      <c r="A14" s="820"/>
      <c r="B14" s="820"/>
      <c r="C14" s="820"/>
      <c r="D14" s="821"/>
    </row>
    <row r="15" spans="1:9" ht="14.25">
      <c r="A15" s="822"/>
      <c r="B15" s="823" t="s">
        <v>329</v>
      </c>
      <c r="C15" s="824"/>
      <c r="D15" s="1004" t="s">
        <v>1282</v>
      </c>
      <c r="E15" s="1004"/>
      <c r="F15" s="1004"/>
    </row>
    <row r="16" spans="1:9">
      <c r="A16" s="820"/>
      <c r="B16" s="820"/>
      <c r="C16" s="824"/>
      <c r="D16" s="1004"/>
      <c r="E16" s="1004"/>
      <c r="F16" s="1004"/>
    </row>
    <row r="17" spans="1:7">
      <c r="A17" s="820"/>
      <c r="B17" s="820"/>
      <c r="C17" s="824"/>
      <c r="D17" s="1004"/>
      <c r="E17" s="1004"/>
      <c r="F17" s="1004"/>
    </row>
    <row r="18" spans="1:7">
      <c r="A18" s="820"/>
      <c r="B18" s="820"/>
      <c r="C18" s="820"/>
    </row>
    <row r="19" spans="1:7" ht="14.25">
      <c r="A19" s="822"/>
      <c r="B19" s="823" t="s">
        <v>329</v>
      </c>
      <c r="D19" s="1030" t="s">
        <v>1283</v>
      </c>
      <c r="E19" s="1030"/>
      <c r="F19" s="1030"/>
    </row>
    <row r="20" spans="1:7" ht="14.25">
      <c r="A20" s="822"/>
      <c r="B20" s="822"/>
      <c r="D20" s="825"/>
    </row>
    <row r="21" spans="1:7" ht="14.25">
      <c r="A21" s="822"/>
      <c r="B21" s="823" t="s">
        <v>329</v>
      </c>
      <c r="D21" s="1004" t="s">
        <v>1284</v>
      </c>
      <c r="E21" s="1004"/>
      <c r="F21" s="1004"/>
    </row>
    <row r="22" spans="1:7" ht="14.25">
      <c r="A22" s="822"/>
      <c r="B22" s="822"/>
      <c r="D22" s="1004"/>
      <c r="E22" s="1004"/>
      <c r="F22" s="1004"/>
    </row>
    <row r="23" spans="1:7"/>
    <row r="24" spans="1:7" ht="14.25">
      <c r="A24" s="822"/>
      <c r="B24" s="823" t="s">
        <v>329</v>
      </c>
      <c r="D24" s="1058" t="s">
        <v>1285</v>
      </c>
      <c r="E24" s="1058"/>
      <c r="F24" s="1058"/>
    </row>
    <row r="25" spans="1:7">
      <c r="D25" s="1058"/>
      <c r="E25" s="1058"/>
      <c r="F25" s="1058"/>
    </row>
    <row r="26" spans="1:7">
      <c r="D26" s="1058"/>
      <c r="E26" s="1058"/>
      <c r="F26" s="1058"/>
    </row>
    <row r="27" spans="1:7">
      <c r="D27" s="1058"/>
      <c r="E27" s="1058"/>
      <c r="F27" s="1058"/>
    </row>
    <row r="28" spans="1:7">
      <c r="D28" s="1058"/>
      <c r="E28" s="1058"/>
      <c r="F28" s="1058"/>
    </row>
    <row r="29" spans="1:7" s="816" customFormat="1">
      <c r="A29" s="826"/>
      <c r="B29" s="826"/>
      <c r="C29" s="826"/>
      <c r="D29" s="757"/>
      <c r="E29" s="827"/>
      <c r="F29" s="827"/>
      <c r="G29" s="827"/>
    </row>
    <row r="30" spans="1:7" s="816" customFormat="1">
      <c r="A30" s="826"/>
      <c r="B30" s="823" t="s">
        <v>329</v>
      </c>
      <c r="C30" s="826"/>
      <c r="D30" s="1005" t="s">
        <v>1286</v>
      </c>
      <c r="E30" s="1005"/>
      <c r="F30" s="1005"/>
      <c r="G30" s="827"/>
    </row>
    <row r="31" spans="1:7" s="816" customFormat="1">
      <c r="A31" s="826"/>
      <c r="B31" s="826"/>
      <c r="C31" s="826"/>
      <c r="D31" s="1005"/>
      <c r="E31" s="1005"/>
      <c r="F31" s="1005"/>
      <c r="G31" s="827"/>
    </row>
    <row r="32" spans="1:7" ht="14.25">
      <c r="A32" s="822"/>
      <c r="B32" s="822"/>
      <c r="D32" s="828"/>
    </row>
    <row r="33" spans="1:6" ht="14.65" customHeight="1">
      <c r="A33" s="822"/>
      <c r="B33" s="823" t="s">
        <v>329</v>
      </c>
      <c r="D33" s="1005" t="s">
        <v>1474</v>
      </c>
      <c r="E33" s="1005"/>
      <c r="F33" s="1005"/>
    </row>
    <row r="34" spans="1:6" ht="14.25">
      <c r="A34" s="822"/>
      <c r="B34" s="822"/>
      <c r="D34" s="1005"/>
      <c r="E34" s="1005"/>
      <c r="F34" s="1005"/>
    </row>
    <row r="35" spans="1:6" ht="14.25">
      <c r="A35" s="822"/>
      <c r="B35" s="822"/>
      <c r="D35" s="1005"/>
      <c r="E35" s="1005"/>
      <c r="F35" s="1005"/>
    </row>
    <row r="36" spans="1:6" ht="14.25">
      <c r="A36" s="822"/>
      <c r="B36" s="822"/>
      <c r="D36" s="1005"/>
      <c r="E36" s="1005"/>
      <c r="F36" s="1005"/>
    </row>
    <row r="37" spans="1:6" ht="14.25">
      <c r="A37" s="822"/>
      <c r="B37" s="822"/>
      <c r="D37" s="815"/>
    </row>
    <row r="38" spans="1:6" ht="14.25">
      <c r="A38" s="822"/>
      <c r="B38" s="823" t="s">
        <v>329</v>
      </c>
      <c r="D38" s="1005" t="s">
        <v>1288</v>
      </c>
      <c r="E38" s="1005"/>
      <c r="F38" s="1005"/>
    </row>
    <row r="39" spans="1:6" ht="14.25">
      <c r="A39" s="822"/>
      <c r="B39" s="822"/>
      <c r="D39" s="1005"/>
      <c r="E39" s="1005"/>
      <c r="F39" s="1005"/>
    </row>
    <row r="40" spans="1:6" ht="14.25">
      <c r="A40" s="822"/>
      <c r="B40" s="822"/>
      <c r="D40" s="1005"/>
      <c r="E40" s="1005"/>
      <c r="F40" s="1005"/>
    </row>
    <row r="41" spans="1:6" ht="14.25">
      <c r="A41" s="822"/>
      <c r="B41" s="822"/>
      <c r="D41" s="1005"/>
      <c r="E41" s="1005"/>
      <c r="F41" s="1005"/>
    </row>
    <row r="42" spans="1:6" ht="14.25">
      <c r="A42" s="822"/>
      <c r="B42" s="822"/>
      <c r="D42" s="1005"/>
      <c r="E42" s="1005"/>
      <c r="F42" s="1005"/>
    </row>
    <row r="43" spans="1:6" ht="14.25">
      <c r="A43" s="822"/>
      <c r="B43" s="822"/>
      <c r="D43" s="805"/>
      <c r="E43" s="805"/>
      <c r="F43" s="805"/>
    </row>
    <row r="44" spans="1:6" ht="14.25">
      <c r="A44" s="822"/>
      <c r="B44" s="823" t="s">
        <v>329</v>
      </c>
      <c r="D44" s="1005" t="s">
        <v>1289</v>
      </c>
      <c r="E44" s="1005"/>
      <c r="F44" s="1005"/>
    </row>
    <row r="45" spans="1:6" ht="14.25">
      <c r="A45" s="822"/>
      <c r="B45" s="822"/>
      <c r="D45" s="1005"/>
      <c r="E45" s="1005"/>
      <c r="F45" s="1005"/>
    </row>
    <row r="46" spans="1:6" ht="14.25">
      <c r="A46" s="822"/>
      <c r="B46" s="822"/>
      <c r="D46" s="1005"/>
      <c r="E46" s="1005"/>
      <c r="F46" s="1005"/>
    </row>
    <row r="47" spans="1:6" ht="23.45" customHeight="1">
      <c r="A47" s="822"/>
      <c r="B47" s="822"/>
      <c r="D47" s="1005"/>
      <c r="E47" s="1005"/>
      <c r="F47" s="1005"/>
    </row>
    <row r="48" spans="1:6" ht="14.25">
      <c r="A48" s="822"/>
      <c r="B48" s="822"/>
      <c r="D48" s="810"/>
    </row>
    <row r="49" spans="1:7" ht="14.65" customHeight="1">
      <c r="A49" s="822"/>
      <c r="B49" s="823" t="s">
        <v>329</v>
      </c>
      <c r="D49" s="1005" t="s">
        <v>1290</v>
      </c>
      <c r="E49" s="1005"/>
      <c r="F49" s="1005"/>
    </row>
    <row r="50" spans="1:7" ht="14.25">
      <c r="A50" s="822"/>
      <c r="B50" s="822"/>
      <c r="D50" s="1005"/>
      <c r="E50" s="1005"/>
      <c r="F50" s="1005"/>
    </row>
    <row r="51" spans="1:7" ht="14.25">
      <c r="A51" s="822"/>
      <c r="B51" s="822"/>
      <c r="D51" s="1005"/>
      <c r="E51" s="1005"/>
      <c r="F51" s="1005"/>
    </row>
    <row r="52" spans="1:7" s="642" customFormat="1" ht="14.25">
      <c r="A52" s="822"/>
      <c r="B52" s="822"/>
      <c r="C52" s="829"/>
      <c r="D52" s="827"/>
      <c r="E52" s="717"/>
      <c r="F52" s="717"/>
      <c r="G52" s="717"/>
    </row>
    <row r="53" spans="1:7" s="642" customFormat="1" ht="14.25">
      <c r="A53" s="830"/>
      <c r="B53" s="823" t="s">
        <v>329</v>
      </c>
      <c r="C53" s="831"/>
      <c r="D53" s="1005" t="s">
        <v>1291</v>
      </c>
      <c r="E53" s="1005"/>
      <c r="F53" s="1005"/>
      <c r="G53" s="717"/>
    </row>
    <row r="54" spans="1:7" s="642" customFormat="1" ht="14.25">
      <c r="A54" s="830"/>
      <c r="B54" s="830"/>
      <c r="C54" s="831"/>
      <c r="D54" s="1005"/>
      <c r="E54" s="1005"/>
      <c r="F54" s="1005"/>
      <c r="G54" s="717"/>
    </row>
    <row r="55" spans="1:7" s="816" customFormat="1">
      <c r="A55" s="826"/>
      <c r="B55" s="826"/>
      <c r="C55" s="826"/>
      <c r="D55" s="757"/>
      <c r="E55" s="827"/>
      <c r="F55" s="827"/>
      <c r="G55" s="827"/>
    </row>
    <row r="56" spans="1:7" ht="14.25">
      <c r="A56" s="822"/>
      <c r="B56" s="823" t="s">
        <v>329</v>
      </c>
      <c r="D56" s="1005" t="s">
        <v>1292</v>
      </c>
      <c r="E56" s="1005"/>
      <c r="F56" s="1005"/>
    </row>
    <row r="57" spans="1:7">
      <c r="D57" s="1005"/>
      <c r="E57" s="1005"/>
      <c r="F57" s="1005"/>
    </row>
    <row r="58" spans="1:7">
      <c r="D58" s="1005"/>
      <c r="E58" s="1005"/>
      <c r="F58" s="1005"/>
    </row>
    <row r="59" spans="1:7">
      <c r="D59" s="717"/>
    </row>
    <row r="60" spans="1:7" ht="14.25">
      <c r="A60" s="822"/>
      <c r="B60" s="823" t="s">
        <v>329</v>
      </c>
      <c r="D60" s="1005" t="s">
        <v>1293</v>
      </c>
      <c r="E60" s="1005"/>
      <c r="F60" s="1005"/>
    </row>
    <row r="61" spans="1:7">
      <c r="D61" s="1005"/>
      <c r="E61" s="1005"/>
      <c r="F61" s="1005"/>
    </row>
    <row r="62" spans="1:7"/>
    <row r="63" spans="1:7" ht="14.25">
      <c r="A63" s="822"/>
      <c r="B63" s="823" t="s">
        <v>329</v>
      </c>
      <c r="D63" s="1005" t="s">
        <v>1294</v>
      </c>
      <c r="E63" s="1005"/>
      <c r="F63" s="1005"/>
    </row>
    <row r="64" spans="1:7">
      <c r="D64" s="1005"/>
      <c r="E64" s="1005"/>
      <c r="F64" s="1005"/>
    </row>
    <row r="65" spans="1:7">
      <c r="D65" s="1005"/>
      <c r="E65" s="1005"/>
      <c r="F65" s="1005"/>
    </row>
    <row r="66" spans="1:7">
      <c r="D66" s="815"/>
    </row>
    <row r="67" spans="1:7" ht="14.25">
      <c r="A67" s="822"/>
      <c r="B67" s="823" t="s">
        <v>329</v>
      </c>
      <c r="D67" s="1004" t="s">
        <v>1295</v>
      </c>
      <c r="E67" s="1004"/>
      <c r="F67" s="1004"/>
    </row>
    <row r="68" spans="1:7">
      <c r="D68" s="1004"/>
      <c r="E68" s="1004"/>
      <c r="F68" s="1004"/>
    </row>
    <row r="69" spans="1:7" ht="14.25">
      <c r="A69" s="822"/>
      <c r="B69" s="822"/>
      <c r="D69" s="825"/>
    </row>
    <row r="70" spans="1:7">
      <c r="A70" s="986" t="s">
        <v>1202</v>
      </c>
      <c r="B70" s="986"/>
      <c r="C70" s="986"/>
      <c r="D70" s="986"/>
      <c r="E70" s="986"/>
      <c r="F70" s="986"/>
      <c r="G70" s="986"/>
    </row>
    <row r="71" spans="1:7"/>
    <row r="72" spans="1:7">
      <c r="C72" s="832"/>
      <c r="D72" s="1075" t="s">
        <v>1300</v>
      </c>
      <c r="E72" s="1075"/>
      <c r="F72" s="1075"/>
    </row>
    <row r="73" spans="1:7">
      <c r="A73" s="825"/>
      <c r="B73" s="825"/>
      <c r="D73" s="1004" t="s">
        <v>1327</v>
      </c>
      <c r="E73" s="1004"/>
      <c r="F73" s="1004"/>
    </row>
    <row r="74" spans="1:7">
      <c r="A74" s="825"/>
      <c r="B74" s="825"/>
    </row>
    <row r="75" spans="1:7" ht="13.7" customHeight="1">
      <c r="A75" s="822"/>
      <c r="B75" s="823" t="s">
        <v>329</v>
      </c>
      <c r="D75" s="1004" t="s">
        <v>1527</v>
      </c>
      <c r="E75" s="1004"/>
      <c r="F75" s="1004"/>
    </row>
    <row r="76" spans="1:7" ht="14.25">
      <c r="A76" s="822"/>
      <c r="B76" s="822"/>
      <c r="D76" s="1004"/>
      <c r="E76" s="1004"/>
      <c r="F76" s="1004"/>
    </row>
    <row r="77" spans="1:7" ht="14.25">
      <c r="A77" s="822"/>
      <c r="B77" s="822"/>
      <c r="D77" s="1004"/>
      <c r="E77" s="1004"/>
      <c r="F77" s="1004"/>
    </row>
    <row r="78" spans="1:7" ht="14.25">
      <c r="A78" s="822"/>
      <c r="B78" s="822"/>
      <c r="D78" s="1004"/>
      <c r="E78" s="1004"/>
      <c r="F78" s="1004"/>
    </row>
    <row r="79" spans="1:7" ht="14.25">
      <c r="A79" s="822"/>
      <c r="B79" s="822"/>
      <c r="D79" s="1004"/>
      <c r="E79" s="1004"/>
      <c r="F79" s="1004"/>
    </row>
    <row r="80" spans="1:7" ht="14.25">
      <c r="A80" s="822"/>
      <c r="B80" s="822"/>
      <c r="D80" s="1004"/>
      <c r="E80" s="1004"/>
      <c r="F80" s="1004"/>
    </row>
    <row r="81" spans="1:6" ht="14.25">
      <c r="A81" s="822"/>
      <c r="B81" s="822"/>
      <c r="D81" s="1004"/>
      <c r="E81" s="1004"/>
      <c r="F81" s="1004"/>
    </row>
    <row r="82" spans="1:6" ht="14.25">
      <c r="A82" s="822"/>
      <c r="B82" s="822"/>
      <c r="D82" s="1004"/>
      <c r="E82" s="1004"/>
      <c r="F82" s="1004"/>
    </row>
    <row r="83" spans="1:6" s="815" customFormat="1" ht="14.25">
      <c r="A83" s="822"/>
      <c r="B83" s="822"/>
      <c r="C83" s="813"/>
      <c r="D83" s="1004"/>
      <c r="E83" s="1004"/>
      <c r="F83" s="1004"/>
    </row>
    <row r="84" spans="1:6" s="815" customFormat="1" ht="14.65" customHeight="1">
      <c r="A84" s="822"/>
      <c r="B84" s="823" t="s">
        <v>329</v>
      </c>
      <c r="C84" s="813"/>
      <c r="D84" s="1004" t="s">
        <v>1446</v>
      </c>
      <c r="E84" s="1004"/>
      <c r="F84" s="1004"/>
    </row>
    <row r="85" spans="1:6" s="815" customFormat="1" ht="14.25">
      <c r="A85" s="822"/>
      <c r="B85" s="822"/>
      <c r="C85" s="813"/>
      <c r="D85" s="1004"/>
      <c r="E85" s="1004"/>
      <c r="F85" s="1004"/>
    </row>
    <row r="86" spans="1:6" s="815" customFormat="1" ht="14.25">
      <c r="A86" s="822"/>
      <c r="B86" s="822"/>
      <c r="C86" s="813"/>
      <c r="D86" s="1004"/>
      <c r="E86" s="1004"/>
      <c r="F86" s="1004"/>
    </row>
    <row r="87" spans="1:6" s="815" customFormat="1" ht="14.25">
      <c r="A87" s="822"/>
      <c r="B87" s="822"/>
      <c r="C87" s="813"/>
      <c r="D87" s="1004"/>
      <c r="E87" s="1004"/>
      <c r="F87" s="1004"/>
    </row>
    <row r="88" spans="1:6" s="815" customFormat="1" ht="14.25">
      <c r="A88" s="822"/>
      <c r="B88" s="822"/>
      <c r="C88" s="813"/>
      <c r="D88" s="1004"/>
      <c r="E88" s="1004"/>
      <c r="F88" s="1004"/>
    </row>
    <row r="89" spans="1:6" s="815" customFormat="1" ht="14.25">
      <c r="A89" s="822"/>
      <c r="B89" s="822"/>
      <c r="C89" s="813"/>
      <c r="D89" s="1004"/>
      <c r="E89" s="1004"/>
      <c r="F89" s="1004"/>
    </row>
    <row r="90" spans="1:6" s="815" customFormat="1" ht="14.25">
      <c r="A90" s="822"/>
      <c r="B90" s="822"/>
      <c r="C90" s="813"/>
      <c r="D90" s="1004"/>
      <c r="E90" s="1004"/>
      <c r="F90" s="1004"/>
    </row>
    <row r="91" spans="1:6" s="815" customFormat="1" ht="14.25">
      <c r="A91" s="822"/>
      <c r="B91" s="822"/>
      <c r="C91" s="813"/>
      <c r="D91" s="1004"/>
      <c r="E91" s="1004"/>
      <c r="F91" s="1004"/>
    </row>
    <row r="92" spans="1:6" s="815" customFormat="1" ht="14.25">
      <c r="A92" s="822"/>
      <c r="B92" s="822"/>
      <c r="C92" s="813"/>
      <c r="D92" s="1004"/>
      <c r="E92" s="1004"/>
      <c r="F92" s="1004"/>
    </row>
    <row r="93" spans="1:6" s="815" customFormat="1" ht="14.25">
      <c r="A93" s="822"/>
      <c r="B93" s="822"/>
      <c r="C93" s="813"/>
      <c r="D93" s="1004"/>
      <c r="E93" s="1004"/>
      <c r="F93" s="1004"/>
    </row>
    <row r="94" spans="1:6" s="815" customFormat="1" ht="14.25">
      <c r="A94" s="822"/>
      <c r="B94" s="822"/>
      <c r="C94" s="813"/>
      <c r="D94" s="1004"/>
      <c r="E94" s="1004"/>
      <c r="F94" s="1004"/>
    </row>
    <row r="95" spans="1:6" s="815" customFormat="1" ht="14.25">
      <c r="A95" s="822"/>
      <c r="B95" s="822"/>
      <c r="C95" s="813"/>
      <c r="D95" s="1004"/>
      <c r="E95" s="1004"/>
      <c r="F95" s="1004"/>
    </row>
    <row r="96" spans="1:6" s="815" customFormat="1" ht="14.25">
      <c r="A96" s="822"/>
      <c r="B96" s="822"/>
      <c r="C96" s="813"/>
      <c r="D96" s="1004"/>
      <c r="E96" s="1004"/>
      <c r="F96" s="1004"/>
    </row>
    <row r="97" spans="1:11" ht="14.25">
      <c r="A97" s="822"/>
      <c r="B97" s="822"/>
      <c r="D97" s="1004"/>
      <c r="E97" s="1004"/>
      <c r="F97" s="1004"/>
    </row>
    <row r="98" spans="1:11" ht="14.25">
      <c r="A98" s="822"/>
      <c r="B98" s="822"/>
      <c r="D98" s="1004"/>
      <c r="E98" s="1004"/>
      <c r="F98" s="1004"/>
    </row>
    <row r="99" spans="1:11" ht="14.25">
      <c r="A99" s="822"/>
      <c r="B99" s="822"/>
      <c r="D99" s="947"/>
      <c r="E99" s="947"/>
      <c r="F99" s="947"/>
    </row>
    <row r="100" spans="1:11" ht="14.25" customHeight="1">
      <c r="A100" s="822"/>
      <c r="B100" s="823" t="s">
        <v>329</v>
      </c>
      <c r="D100" s="1024" t="s">
        <v>1302</v>
      </c>
      <c r="E100" s="1024"/>
      <c r="F100" s="1024"/>
    </row>
    <row r="101" spans="1:11" ht="14.25">
      <c r="A101" s="822"/>
      <c r="B101" s="822"/>
      <c r="D101" s="1024"/>
      <c r="E101" s="1024"/>
      <c r="F101" s="1024"/>
    </row>
    <row r="102" spans="1:11" ht="14.25">
      <c r="A102" s="822"/>
      <c r="B102" s="822"/>
      <c r="D102" s="1024"/>
      <c r="E102" s="1024"/>
      <c r="F102" s="1024"/>
    </row>
    <row r="103" spans="1:11" ht="14.25">
      <c r="A103" s="822"/>
      <c r="B103" s="822"/>
      <c r="D103" s="1024"/>
      <c r="E103" s="1024"/>
      <c r="F103" s="1024"/>
    </row>
    <row r="104" spans="1:11" ht="14.25">
      <c r="A104" s="822"/>
      <c r="B104" s="822"/>
      <c r="D104" s="1024"/>
      <c r="E104" s="1024"/>
      <c r="F104" s="1024"/>
    </row>
    <row r="105" spans="1:11" ht="14.25">
      <c r="A105" s="822"/>
      <c r="B105" s="822"/>
      <c r="D105" s="1024"/>
      <c r="E105" s="1024"/>
      <c r="F105" s="1024"/>
    </row>
    <row r="106" spans="1:11" ht="14.25">
      <c r="A106" s="822"/>
      <c r="B106" s="822"/>
      <c r="D106" s="1024"/>
      <c r="E106" s="1024"/>
      <c r="F106" s="1024"/>
    </row>
    <row r="107" spans="1:11" ht="14.25">
      <c r="A107" s="822"/>
      <c r="B107" s="822"/>
      <c r="D107" s="1024"/>
      <c r="E107" s="1024"/>
      <c r="F107" s="1024"/>
    </row>
    <row r="108" spans="1:11">
      <c r="C108" s="746"/>
      <c r="D108" s="948"/>
      <c r="E108" s="948"/>
      <c r="F108" s="948"/>
      <c r="G108" s="746"/>
      <c r="H108" s="746"/>
      <c r="I108" s="746"/>
      <c r="J108" s="746"/>
      <c r="K108" s="746"/>
    </row>
    <row r="109" spans="1:11" ht="14.25">
      <c r="A109" s="822"/>
      <c r="B109" s="823" t="s">
        <v>329</v>
      </c>
      <c r="C109" s="746"/>
      <c r="D109" s="1024" t="s">
        <v>1304</v>
      </c>
      <c r="E109" s="1024"/>
      <c r="F109" s="1024"/>
      <c r="G109" s="746"/>
      <c r="H109" s="746"/>
      <c r="I109" s="746"/>
      <c r="J109" s="746"/>
      <c r="K109" s="746"/>
    </row>
    <row r="110" spans="1:11" ht="14.25">
      <c r="A110" s="822"/>
      <c r="B110" s="822"/>
      <c r="C110" s="746"/>
      <c r="D110" s="1024"/>
      <c r="E110" s="1024"/>
      <c r="F110" s="1024"/>
      <c r="G110" s="746"/>
      <c r="H110" s="746"/>
      <c r="I110" s="746"/>
      <c r="J110" s="746"/>
      <c r="K110" s="746"/>
    </row>
    <row r="111" spans="1:11"/>
    <row r="112" spans="1:11" ht="14.25">
      <c r="A112" s="822"/>
      <c r="B112" s="823" t="s">
        <v>329</v>
      </c>
      <c r="C112" s="829"/>
      <c r="D112" s="1004" t="s">
        <v>1305</v>
      </c>
      <c r="E112" s="1004"/>
      <c r="F112" s="1004"/>
    </row>
    <row r="113" spans="1:7">
      <c r="C113" s="829"/>
      <c r="D113" s="1004"/>
      <c r="E113" s="1004"/>
      <c r="F113" s="1004"/>
    </row>
    <row r="114" spans="1:7">
      <c r="C114" s="829"/>
      <c r="D114" s="1004"/>
      <c r="E114" s="1004"/>
      <c r="F114" s="1004"/>
    </row>
    <row r="115" spans="1:7">
      <c r="C115" s="829"/>
      <c r="D115" s="1004"/>
      <c r="E115" s="1004"/>
      <c r="F115" s="1004"/>
    </row>
    <row r="116" spans="1:7">
      <c r="C116" s="829"/>
      <c r="D116" s="1004"/>
      <c r="E116" s="1004"/>
      <c r="F116" s="1004"/>
    </row>
    <row r="117" spans="1:7">
      <c r="C117" s="829"/>
      <c r="D117" s="696"/>
      <c r="E117" s="696"/>
      <c r="F117" s="696"/>
    </row>
    <row r="118" spans="1:7" s="746" customFormat="1" ht="14.25">
      <c r="A118" s="822"/>
      <c r="B118" s="823" t="s">
        <v>329</v>
      </c>
      <c r="C118" s="829"/>
      <c r="D118" s="1005" t="s">
        <v>1306</v>
      </c>
      <c r="E118" s="1005"/>
      <c r="F118" s="1005"/>
      <c r="G118" s="696"/>
    </row>
    <row r="119" spans="1:7" s="837" customFormat="1" ht="13.7" customHeight="1">
      <c r="A119" s="834"/>
      <c r="B119" s="834"/>
      <c r="C119" s="835"/>
      <c r="D119" s="1005"/>
      <c r="E119" s="1005"/>
      <c r="F119" s="1005"/>
      <c r="G119" s="836"/>
    </row>
    <row r="120" spans="1:7" s="746" customFormat="1" ht="13.7" customHeight="1">
      <c r="A120" s="813"/>
      <c r="B120" s="813"/>
      <c r="C120" s="829"/>
      <c r="D120" s="1005"/>
      <c r="E120" s="1005"/>
      <c r="F120" s="1005"/>
      <c r="G120" s="696"/>
    </row>
    <row r="121" spans="1:7" s="746" customFormat="1" ht="13.7" customHeight="1">
      <c r="A121" s="813"/>
      <c r="B121" s="813"/>
      <c r="C121" s="829"/>
      <c r="D121" s="1005"/>
      <c r="E121" s="1005"/>
      <c r="F121" s="1005"/>
      <c r="G121" s="696"/>
    </row>
    <row r="122" spans="1:7" s="746" customFormat="1" ht="13.7" customHeight="1">
      <c r="A122" s="813"/>
      <c r="B122" s="813"/>
      <c r="C122" s="829"/>
      <c r="D122" s="1005"/>
      <c r="E122" s="1005"/>
      <c r="F122" s="1005"/>
      <c r="G122" s="696"/>
    </row>
    <row r="123" spans="1:7" s="746" customFormat="1" ht="13.7" customHeight="1">
      <c r="A123" s="838"/>
      <c r="B123" s="838"/>
      <c r="C123" s="829"/>
      <c r="D123" s="1005"/>
      <c r="E123" s="1005"/>
      <c r="F123" s="1005"/>
      <c r="G123" s="696"/>
    </row>
    <row r="124" spans="1:7" s="642" customFormat="1" ht="13.7" customHeight="1">
      <c r="A124" s="826"/>
      <c r="B124" s="826"/>
      <c r="C124" s="831"/>
      <c r="D124" s="1005"/>
      <c r="E124" s="1005"/>
      <c r="F124" s="1005"/>
      <c r="G124" s="717"/>
    </row>
    <row r="125" spans="1:7" s="642" customFormat="1" ht="13.7" customHeight="1">
      <c r="A125" s="826"/>
      <c r="B125" s="826"/>
      <c r="C125" s="831"/>
      <c r="D125" s="1005"/>
      <c r="E125" s="1005"/>
      <c r="F125" s="1005"/>
      <c r="G125" s="717"/>
    </row>
    <row r="126" spans="1:7" s="746" customFormat="1" ht="13.7" customHeight="1">
      <c r="A126" s="813"/>
      <c r="B126" s="813"/>
      <c r="C126" s="829"/>
      <c r="D126" s="1005"/>
      <c r="E126" s="1005"/>
      <c r="F126" s="1005"/>
      <c r="G126" s="696"/>
    </row>
    <row r="127" spans="1:7" s="746" customFormat="1" ht="13.7" customHeight="1">
      <c r="A127" s="813"/>
      <c r="B127" s="813"/>
      <c r="C127" s="829"/>
      <c r="D127" s="1005"/>
      <c r="E127" s="1005"/>
      <c r="F127" s="1005"/>
      <c r="G127" s="696"/>
    </row>
    <row r="128" spans="1:7" s="746" customFormat="1" ht="13.7" customHeight="1">
      <c r="A128" s="813"/>
      <c r="B128" s="813"/>
      <c r="C128" s="829"/>
      <c r="D128" s="1005"/>
      <c r="E128" s="1005"/>
      <c r="F128" s="1005"/>
      <c r="G128" s="696"/>
    </row>
    <row r="129" spans="1:7" s="746" customFormat="1" ht="13.7" customHeight="1">
      <c r="A129" s="813"/>
      <c r="B129" s="813"/>
      <c r="C129" s="829"/>
      <c r="D129" s="1005"/>
      <c r="E129" s="1005"/>
      <c r="F129" s="1005"/>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73" t="s">
        <v>1414</v>
      </c>
      <c r="E131" s="1073"/>
      <c r="F131" s="1073"/>
      <c r="G131" s="696"/>
    </row>
    <row r="132" spans="1:7" s="746" customFormat="1" ht="13.7" customHeight="1">
      <c r="A132" s="813"/>
      <c r="B132" s="813"/>
      <c r="C132" s="829"/>
      <c r="D132" s="1073"/>
      <c r="E132" s="1073"/>
      <c r="F132" s="1073"/>
      <c r="G132" s="696"/>
    </row>
    <row r="133" spans="1:7" s="746" customFormat="1" ht="13.7" customHeight="1">
      <c r="A133" s="813"/>
      <c r="B133" s="813"/>
      <c r="C133" s="829"/>
      <c r="D133" s="1073"/>
      <c r="E133" s="1073"/>
      <c r="F133" s="1073"/>
      <c r="G133" s="696"/>
    </row>
    <row r="134" spans="1:7" s="746" customFormat="1" ht="13.7" customHeight="1">
      <c r="A134" s="813"/>
      <c r="B134" s="813"/>
      <c r="C134" s="829"/>
      <c r="D134" s="1073"/>
      <c r="E134" s="1073"/>
      <c r="F134" s="1073"/>
      <c r="G134" s="696"/>
    </row>
    <row r="135" spans="1:7" s="746" customFormat="1" ht="13.7" customHeight="1">
      <c r="A135" s="813"/>
      <c r="B135" s="813"/>
      <c r="C135" s="829"/>
      <c r="D135" s="1073"/>
      <c r="E135" s="1073"/>
      <c r="F135" s="1073"/>
      <c r="G135" s="696"/>
    </row>
    <row r="136" spans="1:7" s="746" customFormat="1" ht="13.7" customHeight="1">
      <c r="A136" s="813"/>
      <c r="B136" s="813"/>
      <c r="C136" s="829"/>
      <c r="D136" s="1073"/>
      <c r="E136" s="1073"/>
      <c r="F136" s="1073"/>
      <c r="G136" s="696"/>
    </row>
    <row r="137" spans="1:7" s="746" customFormat="1" ht="13.7" customHeight="1">
      <c r="A137" s="813"/>
      <c r="B137" s="813"/>
      <c r="C137" s="829"/>
      <c r="D137" s="1073"/>
      <c r="E137" s="1073"/>
      <c r="F137" s="1073"/>
      <c r="G137" s="696"/>
    </row>
    <row r="138" spans="1:7" s="746" customFormat="1" ht="13.7" customHeight="1">
      <c r="A138" s="813"/>
      <c r="B138" s="813"/>
      <c r="C138" s="829"/>
      <c r="D138" s="1073"/>
      <c r="E138" s="1073"/>
      <c r="F138" s="1073"/>
      <c r="G138" s="696"/>
    </row>
    <row r="139" spans="1:7" s="746" customFormat="1" ht="13.7" customHeight="1">
      <c r="A139" s="813"/>
      <c r="B139" s="813"/>
      <c r="C139" s="829"/>
      <c r="D139" s="1073"/>
      <c r="E139" s="1073"/>
      <c r="F139" s="1073"/>
      <c r="G139" s="696"/>
    </row>
    <row r="140" spans="1:7" s="746" customFormat="1" ht="13.7" customHeight="1">
      <c r="A140" s="813"/>
      <c r="B140" s="813"/>
      <c r="C140" s="829"/>
      <c r="D140" s="1073"/>
      <c r="E140" s="1073"/>
      <c r="F140" s="1073"/>
      <c r="G140" s="696"/>
    </row>
    <row r="141" spans="1:7" s="746" customFormat="1" ht="13.7" customHeight="1">
      <c r="A141" s="813"/>
      <c r="B141" s="813"/>
      <c r="C141" s="829"/>
      <c r="D141" s="1073"/>
      <c r="E141" s="1073"/>
      <c r="F141" s="1073"/>
      <c r="G141" s="696"/>
    </row>
    <row r="142" spans="1:7" s="746" customFormat="1" ht="13.7" customHeight="1">
      <c r="A142" s="813"/>
      <c r="B142" s="813"/>
      <c r="C142" s="829"/>
      <c r="D142" s="1073"/>
      <c r="E142" s="1073"/>
      <c r="F142" s="1073"/>
      <c r="G142" s="696"/>
    </row>
    <row r="143" spans="1:7" s="746" customFormat="1" ht="13.7" customHeight="1">
      <c r="A143" s="813"/>
      <c r="B143" s="813"/>
      <c r="C143" s="829"/>
      <c r="D143" s="1073"/>
      <c r="E143" s="1073"/>
      <c r="F143" s="1073"/>
      <c r="G143" s="696"/>
    </row>
    <row r="144" spans="1:7" s="746" customFormat="1" ht="13.7" customHeight="1">
      <c r="A144" s="813"/>
      <c r="B144" s="813"/>
      <c r="C144" s="829"/>
      <c r="D144" s="1073"/>
      <c r="E144" s="1073"/>
      <c r="F144" s="1073"/>
      <c r="G144" s="696"/>
    </row>
    <row r="145" spans="1:7" s="746" customFormat="1" ht="13.7" customHeight="1">
      <c r="A145" s="813"/>
      <c r="B145" s="813"/>
      <c r="C145" s="829"/>
      <c r="D145" s="1073"/>
      <c r="E145" s="1073"/>
      <c r="F145" s="1073"/>
      <c r="G145" s="696"/>
    </row>
    <row r="146" spans="1:7" s="746" customFormat="1" ht="13.7" customHeight="1">
      <c r="A146" s="813"/>
      <c r="B146" s="813"/>
      <c r="C146" s="829"/>
      <c r="D146" s="1073"/>
      <c r="E146" s="1073"/>
      <c r="F146" s="1073"/>
      <c r="G146" s="696"/>
    </row>
    <row r="147" spans="1:7" s="746" customFormat="1" ht="13.7" customHeight="1">
      <c r="A147" s="813"/>
      <c r="B147" s="813"/>
      <c r="C147" s="829"/>
      <c r="D147" s="1073"/>
      <c r="E147" s="1073"/>
      <c r="F147" s="1073"/>
      <c r="G147" s="696"/>
    </row>
    <row r="148" spans="1:7" s="746" customFormat="1" ht="13.7" customHeight="1">
      <c r="A148" s="813"/>
      <c r="B148" s="813"/>
      <c r="C148" s="829"/>
      <c r="D148" s="1073"/>
      <c r="E148" s="1073"/>
      <c r="F148" s="1073"/>
      <c r="G148" s="696"/>
    </row>
    <row r="149" spans="1:7" s="746" customFormat="1" ht="13.7" customHeight="1">
      <c r="A149" s="813"/>
      <c r="B149" s="813"/>
      <c r="C149" s="829"/>
      <c r="D149" s="1074" t="s">
        <v>1456</v>
      </c>
      <c r="E149" s="1074"/>
      <c r="F149" s="1074"/>
      <c r="G149" s="887"/>
    </row>
    <row r="150" spans="1:7" s="746" customFormat="1" ht="13.7" customHeight="1">
      <c r="A150" s="813"/>
      <c r="B150" s="813"/>
      <c r="C150" s="829"/>
      <c r="D150" s="1072"/>
      <c r="E150" s="1072"/>
      <c r="F150" s="1072"/>
      <c r="G150" s="1072"/>
    </row>
    <row r="151" spans="1:7" s="746" customFormat="1" ht="14.65" customHeight="1">
      <c r="A151" s="838"/>
      <c r="B151" s="823" t="s">
        <v>329</v>
      </c>
      <c r="C151" s="839"/>
      <c r="D151" s="978" t="s">
        <v>1488</v>
      </c>
      <c r="E151" s="978"/>
      <c r="F151" s="978"/>
      <c r="G151" s="840"/>
    </row>
    <row r="152" spans="1:7" s="746" customFormat="1" ht="14.65" customHeight="1">
      <c r="A152" s="838"/>
      <c r="B152" s="838"/>
      <c r="C152" s="839"/>
      <c r="D152" s="978"/>
      <c r="E152" s="978"/>
      <c r="F152" s="978"/>
      <c r="G152" s="840"/>
    </row>
    <row r="153" spans="1:7" s="746" customFormat="1" ht="13.7" customHeight="1">
      <c r="A153" s="838"/>
      <c r="B153" s="838"/>
      <c r="C153" s="839"/>
      <c r="D153" s="978"/>
      <c r="E153" s="978"/>
      <c r="F153" s="97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4" t="s">
        <v>1308</v>
      </c>
      <c r="E155" s="974"/>
      <c r="F155" s="974"/>
      <c r="G155" s="840"/>
    </row>
    <row r="156" spans="1:7" s="746" customFormat="1" ht="13.7" customHeight="1">
      <c r="A156" s="838"/>
      <c r="B156" s="838"/>
      <c r="C156" s="839"/>
      <c r="D156" s="974"/>
      <c r="E156" s="974"/>
      <c r="F156" s="974"/>
      <c r="G156" s="840"/>
    </row>
    <row r="157" spans="1:7" s="746" customFormat="1" ht="13.7" customHeight="1">
      <c r="A157" s="838"/>
      <c r="B157" s="838"/>
      <c r="C157" s="839"/>
      <c r="D157" s="974"/>
      <c r="E157" s="974"/>
      <c r="F157" s="974"/>
      <c r="G157" s="840"/>
    </row>
    <row r="158" spans="1:7" s="746" customFormat="1" ht="13.7" customHeight="1">
      <c r="A158" s="838"/>
      <c r="B158" s="838"/>
      <c r="C158" s="839"/>
      <c r="D158" s="974"/>
      <c r="E158" s="974"/>
      <c r="F158" s="974"/>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9" t="s">
        <v>1309</v>
      </c>
      <c r="E160" s="1009"/>
      <c r="F160" s="1009"/>
      <c r="G160" s="696"/>
    </row>
    <row r="161" spans="1:7" s="746" customFormat="1" ht="13.7" customHeight="1">
      <c r="A161" s="813"/>
      <c r="B161" s="813"/>
      <c r="C161" s="829"/>
      <c r="D161" s="1009"/>
      <c r="E161" s="1009"/>
      <c r="F161" s="1009"/>
      <c r="G161" s="696"/>
    </row>
    <row r="162" spans="1:7" s="746" customFormat="1" ht="13.7" customHeight="1">
      <c r="A162" s="813"/>
      <c r="B162" s="813"/>
      <c r="C162" s="829"/>
      <c r="D162" s="1009"/>
      <c r="E162" s="1009"/>
      <c r="F162" s="1009"/>
      <c r="G162" s="696"/>
    </row>
    <row r="163" spans="1:7" s="746" customFormat="1" ht="13.7" customHeight="1">
      <c r="A163" s="841"/>
      <c r="B163" s="841"/>
      <c r="C163" s="829"/>
      <c r="D163" s="814"/>
      <c r="E163" s="810"/>
      <c r="F163" s="810"/>
      <c r="G163" s="696"/>
    </row>
    <row r="164" spans="1:7">
      <c r="A164" s="986" t="s">
        <v>1203</v>
      </c>
      <c r="B164" s="986"/>
      <c r="C164" s="986"/>
      <c r="D164" s="986"/>
      <c r="E164" s="986"/>
      <c r="F164" s="986"/>
      <c r="G164" s="986"/>
    </row>
    <row r="165" spans="1:7" ht="12" customHeight="1">
      <c r="D165" s="825"/>
      <c r="E165" s="825"/>
      <c r="F165" s="825"/>
    </row>
    <row r="166" spans="1:7">
      <c r="B166" s="1068" t="s">
        <v>484</v>
      </c>
      <c r="C166" s="1068"/>
      <c r="D166" s="1068"/>
      <c r="E166" s="1068"/>
      <c r="F166" s="1068"/>
    </row>
    <row r="167" spans="1:7" ht="12" customHeight="1">
      <c r="A167" s="818"/>
      <c r="B167" s="818"/>
      <c r="C167" s="818"/>
    </row>
    <row r="168" spans="1:7">
      <c r="A168" s="986" t="s">
        <v>1204</v>
      </c>
      <c r="B168" s="986"/>
      <c r="C168" s="986"/>
      <c r="D168" s="986"/>
      <c r="E168" s="986"/>
      <c r="F168" s="986"/>
      <c r="G168" s="986"/>
    </row>
    <row r="169" spans="1:7" ht="12" customHeight="1">
      <c r="A169" s="842"/>
      <c r="B169" s="842"/>
      <c r="C169" s="843"/>
      <c r="D169" s="844"/>
      <c r="E169" s="845"/>
      <c r="F169" s="844"/>
      <c r="G169" s="844"/>
    </row>
    <row r="170" spans="1:7" ht="13.7" customHeight="1">
      <c r="A170" s="842"/>
      <c r="B170" s="842"/>
      <c r="C170" s="843"/>
      <c r="D170" s="1010" t="s">
        <v>1312</v>
      </c>
      <c r="E170" s="1010"/>
      <c r="F170" s="1010"/>
      <c r="G170" s="844"/>
    </row>
    <row r="171" spans="1:7">
      <c r="A171" s="842"/>
      <c r="B171" s="842"/>
      <c r="C171" s="843"/>
      <c r="D171" s="1010"/>
      <c r="E171" s="1010"/>
      <c r="F171" s="1010"/>
      <c r="G171" s="844"/>
    </row>
    <row r="172" spans="1:7">
      <c r="A172" s="842"/>
      <c r="B172" s="842"/>
      <c r="C172" s="843"/>
      <c r="D172" s="1011" t="s">
        <v>1447</v>
      </c>
      <c r="E172" s="1011"/>
      <c r="F172" s="1011"/>
      <c r="G172" s="844"/>
    </row>
    <row r="173" spans="1:7" ht="12" customHeight="1">
      <c r="A173" s="842"/>
      <c r="B173" s="842"/>
      <c r="C173" s="843"/>
      <c r="D173" s="844"/>
      <c r="E173" s="845"/>
      <c r="F173" s="844"/>
      <c r="G173" s="844"/>
    </row>
    <row r="174" spans="1:7" ht="14.25">
      <c r="A174" s="822"/>
      <c r="B174" s="823" t="s">
        <v>329</v>
      </c>
      <c r="C174" s="843"/>
      <c r="D174" s="1004" t="s">
        <v>1311</v>
      </c>
      <c r="E174" s="1004"/>
      <c r="F174" s="1004"/>
      <c r="G174" s="844"/>
    </row>
    <row r="175" spans="1:7" ht="14.25">
      <c r="A175" s="822"/>
      <c r="B175" s="822"/>
      <c r="C175" s="843"/>
      <c r="D175" s="1004"/>
      <c r="E175" s="1004"/>
      <c r="F175" s="1004"/>
      <c r="G175" s="844"/>
    </row>
    <row r="176" spans="1:7" ht="14.25">
      <c r="A176" s="822"/>
      <c r="B176" s="822"/>
      <c r="C176" s="843"/>
      <c r="D176" s="1004"/>
      <c r="E176" s="1004"/>
      <c r="F176" s="1004"/>
      <c r="G176" s="844"/>
    </row>
    <row r="177" spans="1:7">
      <c r="A177" s="843"/>
      <c r="B177" s="843"/>
      <c r="C177" s="843"/>
      <c r="D177" s="1004"/>
      <c r="E177" s="1004"/>
      <c r="F177" s="1004"/>
    </row>
    <row r="178" spans="1:7">
      <c r="A178" s="843"/>
      <c r="B178" s="843"/>
      <c r="C178" s="843"/>
      <c r="D178" s="828"/>
      <c r="E178" s="844"/>
      <c r="F178" s="844"/>
    </row>
    <row r="179" spans="1:7">
      <c r="A179" s="843"/>
      <c r="B179" s="843"/>
      <c r="C179" s="843"/>
      <c r="D179" s="974" t="s">
        <v>1220</v>
      </c>
      <c r="E179" s="974"/>
      <c r="F179" s="974"/>
    </row>
    <row r="180" spans="1:7">
      <c r="A180" s="843"/>
      <c r="B180" s="843"/>
      <c r="C180" s="843"/>
      <c r="D180" s="974"/>
      <c r="E180" s="974"/>
      <c r="F180" s="974"/>
    </row>
    <row r="181" spans="1:7">
      <c r="A181" s="843"/>
      <c r="B181" s="843"/>
      <c r="C181" s="843"/>
      <c r="D181" s="803"/>
      <c r="E181" s="803"/>
      <c r="F181" s="803"/>
    </row>
    <row r="182" spans="1:7" s="642" customFormat="1" ht="14.25">
      <c r="A182" s="822"/>
      <c r="B182" s="823" t="s">
        <v>329</v>
      </c>
      <c r="C182" s="831"/>
      <c r="D182" s="1004" t="s">
        <v>1476</v>
      </c>
      <c r="E182" s="1004"/>
      <c r="F182" s="1004"/>
      <c r="G182" s="717"/>
    </row>
    <row r="183" spans="1:7" s="642" customFormat="1" ht="14.65" customHeight="1">
      <c r="A183" s="822"/>
      <c r="C183" s="831"/>
      <c r="D183" s="1004"/>
      <c r="E183" s="1004"/>
      <c r="F183" s="1004"/>
      <c r="G183" s="717"/>
    </row>
    <row r="184" spans="1:7" s="642" customFormat="1" ht="14.25">
      <c r="A184" s="822"/>
      <c r="B184" s="843"/>
      <c r="C184" s="831"/>
      <c r="D184" s="1004"/>
      <c r="E184" s="1004"/>
      <c r="F184" s="1004"/>
      <c r="G184" s="717"/>
    </row>
    <row r="185" spans="1:7" s="642" customFormat="1" ht="14.25">
      <c r="A185" s="822"/>
      <c r="B185" s="843"/>
      <c r="C185" s="831"/>
      <c r="D185" s="1004"/>
      <c r="E185" s="1004"/>
      <c r="F185" s="1004"/>
      <c r="G185" s="717"/>
    </row>
    <row r="186" spans="1:7">
      <c r="A186" s="843"/>
      <c r="B186" s="843"/>
      <c r="C186" s="843"/>
      <c r="D186" s="803"/>
      <c r="E186" s="803"/>
      <c r="F186" s="803"/>
    </row>
    <row r="187" spans="1:7">
      <c r="A187" s="986" t="s">
        <v>1205</v>
      </c>
      <c r="B187" s="986"/>
      <c r="C187" s="986"/>
      <c r="D187" s="986"/>
      <c r="E187" s="986"/>
      <c r="F187" s="986"/>
      <c r="G187" s="986"/>
    </row>
    <row r="188" spans="1:7" ht="12" customHeight="1">
      <c r="D188" s="825"/>
      <c r="E188" s="825"/>
      <c r="F188" s="825"/>
    </row>
    <row r="189" spans="1:7">
      <c r="C189" s="832"/>
      <c r="D189" s="1067" t="s">
        <v>222</v>
      </c>
      <c r="E189" s="1067"/>
      <c r="F189" s="1067"/>
    </row>
    <row r="190" spans="1:7">
      <c r="A190" s="818"/>
      <c r="B190" s="818"/>
      <c r="C190" s="818"/>
      <c r="D190" s="1081" t="s">
        <v>1334</v>
      </c>
      <c r="E190" s="1081"/>
      <c r="F190" s="1081"/>
    </row>
    <row r="191" spans="1:7" ht="12" customHeight="1">
      <c r="A191" s="841"/>
      <c r="B191" s="841"/>
      <c r="C191" s="841"/>
    </row>
    <row r="192" spans="1:7" ht="13.7" customHeight="1">
      <c r="A192" s="841"/>
      <c r="C192" s="841"/>
      <c r="D192" s="1003" t="s">
        <v>593</v>
      </c>
      <c r="E192" s="1003"/>
      <c r="F192" s="1003"/>
    </row>
    <row r="193" spans="1:6" ht="14.25">
      <c r="A193" s="822"/>
      <c r="B193" s="823" t="s">
        <v>329</v>
      </c>
      <c r="D193" s="1004" t="s">
        <v>1329</v>
      </c>
      <c r="E193" s="1004"/>
      <c r="F193" s="1004"/>
    </row>
    <row r="194" spans="1:6" ht="14.25">
      <c r="A194" s="822"/>
      <c r="B194" s="822"/>
      <c r="D194" s="1004"/>
      <c r="E194" s="1004"/>
      <c r="F194" s="1004"/>
    </row>
    <row r="195" spans="1:6" ht="14.25">
      <c r="A195" s="822"/>
      <c r="B195" s="822"/>
      <c r="D195" s="1004"/>
      <c r="E195" s="1004"/>
      <c r="F195" s="1004"/>
    </row>
    <row r="196" spans="1:6" ht="5.0999999999999996" customHeight="1">
      <c r="A196" s="822"/>
      <c r="B196" s="822"/>
      <c r="D196" s="810"/>
      <c r="E196" s="825"/>
      <c r="F196" s="825"/>
    </row>
    <row r="197" spans="1:6" ht="14.25">
      <c r="A197" s="822"/>
      <c r="B197" s="822"/>
      <c r="D197" s="1004" t="s">
        <v>1330</v>
      </c>
      <c r="E197" s="1004"/>
      <c r="F197" s="1004"/>
    </row>
    <row r="198" spans="1:6" ht="14.25">
      <c r="A198" s="822"/>
      <c r="B198" s="822"/>
      <c r="D198" s="1004"/>
      <c r="E198" s="1004"/>
      <c r="F198" s="1004"/>
    </row>
    <row r="199" spans="1:6" ht="14.25">
      <c r="A199" s="822"/>
      <c r="B199" s="822"/>
      <c r="D199" s="1004"/>
      <c r="E199" s="1004"/>
      <c r="F199" s="1004"/>
    </row>
    <row r="200" spans="1:6" ht="14.25">
      <c r="A200" s="822"/>
      <c r="B200" s="822"/>
      <c r="D200" s="1004"/>
      <c r="E200" s="1004"/>
      <c r="F200" s="1004"/>
    </row>
    <row r="201" spans="1:6" ht="14.25">
      <c r="A201" s="822"/>
      <c r="B201" s="822"/>
      <c r="D201" s="1004"/>
      <c r="E201" s="1004"/>
      <c r="F201" s="1004"/>
    </row>
    <row r="202" spans="1:6" ht="14.25">
      <c r="A202" s="822"/>
      <c r="B202" s="822"/>
      <c r="D202" s="825"/>
      <c r="E202" s="825"/>
      <c r="F202" s="825"/>
    </row>
    <row r="203" spans="1:6" ht="14.25">
      <c r="A203" s="822"/>
      <c r="B203" s="823" t="s">
        <v>329</v>
      </c>
      <c r="D203" s="1076" t="s">
        <v>1331</v>
      </c>
      <c r="E203" s="1076"/>
      <c r="F203" s="1076"/>
    </row>
    <row r="204" spans="1:6" ht="14.25">
      <c r="A204" s="822"/>
      <c r="B204" s="822"/>
      <c r="D204" s="1076"/>
      <c r="E204" s="1076"/>
      <c r="F204" s="1076"/>
    </row>
    <row r="205" spans="1:6" ht="14.25">
      <c r="A205" s="822"/>
      <c r="B205" s="822"/>
      <c r="D205" s="1068" t="s">
        <v>993</v>
      </c>
      <c r="E205" s="1068"/>
      <c r="F205" s="1068"/>
    </row>
    <row r="206" spans="1:6" ht="14.25">
      <c r="A206" s="822"/>
      <c r="B206" s="822"/>
      <c r="D206" s="825"/>
      <c r="E206" s="825"/>
      <c r="F206" s="825"/>
    </row>
    <row r="207" spans="1:6" ht="14.65" customHeight="1">
      <c r="A207" s="822"/>
      <c r="B207" s="823" t="s">
        <v>329</v>
      </c>
      <c r="D207" s="1076" t="s">
        <v>1333</v>
      </c>
      <c r="E207" s="1076"/>
      <c r="F207" s="1076"/>
    </row>
    <row r="208" spans="1:6" ht="14.25">
      <c r="A208" s="822"/>
      <c r="B208" s="822"/>
      <c r="D208" s="1076"/>
      <c r="E208" s="1076"/>
      <c r="F208" s="1076"/>
    </row>
    <row r="209" spans="1:7" ht="14.25">
      <c r="A209" s="822"/>
      <c r="B209" s="822"/>
      <c r="D209" s="1076"/>
      <c r="E209" s="1076"/>
      <c r="F209" s="1076"/>
    </row>
    <row r="210" spans="1:7" ht="14.25">
      <c r="A210" s="822"/>
      <c r="B210" s="822"/>
      <c r="D210" s="1076"/>
      <c r="E210" s="1076"/>
      <c r="F210" s="1076"/>
    </row>
    <row r="211" spans="1:7" ht="14.25">
      <c r="A211" s="822"/>
      <c r="B211" s="822"/>
      <c r="D211" s="1076"/>
      <c r="E211" s="1076"/>
      <c r="F211" s="1076"/>
    </row>
    <row r="212" spans="1:7">
      <c r="D212" s="825"/>
      <c r="E212" s="825"/>
      <c r="F212" s="825"/>
    </row>
    <row r="213" spans="1:7" ht="14.25">
      <c r="A213" s="822"/>
      <c r="B213" s="823" t="s">
        <v>329</v>
      </c>
      <c r="D213" s="1004" t="s">
        <v>1332</v>
      </c>
      <c r="E213" s="1004"/>
      <c r="F213" s="1004"/>
    </row>
    <row r="214" spans="1:7" ht="14.25">
      <c r="A214" s="822"/>
      <c r="B214" s="822"/>
      <c r="D214" s="1004"/>
      <c r="E214" s="1004"/>
      <c r="F214" s="1004"/>
    </row>
    <row r="215" spans="1:7">
      <c r="D215" s="846"/>
    </row>
    <row r="216" spans="1:7">
      <c r="A216" s="986" t="s">
        <v>1206</v>
      </c>
      <c r="B216" s="986"/>
      <c r="C216" s="986"/>
      <c r="D216" s="986"/>
      <c r="E216" s="986"/>
      <c r="F216" s="986"/>
      <c r="G216" s="986"/>
    </row>
    <row r="217" spans="1:7">
      <c r="D217" s="846"/>
    </row>
    <row r="218" spans="1:7">
      <c r="C218" s="832"/>
      <c r="D218" s="1003" t="s">
        <v>1335</v>
      </c>
      <c r="E218" s="1003"/>
      <c r="F218" s="1003"/>
    </row>
    <row r="219" spans="1:7">
      <c r="A219" s="818"/>
      <c r="B219" s="818"/>
      <c r="C219" s="818"/>
      <c r="D219" s="825"/>
      <c r="E219" s="825"/>
      <c r="F219" s="825"/>
    </row>
    <row r="220" spans="1:7">
      <c r="A220" s="820"/>
      <c r="B220" s="820"/>
      <c r="C220" s="820"/>
      <c r="D220" s="1003" t="s">
        <v>285</v>
      </c>
      <c r="E220" s="1003"/>
      <c r="F220" s="1003"/>
    </row>
    <row r="221" spans="1:7" ht="14.65" customHeight="1">
      <c r="A221" s="822"/>
      <c r="B221" s="823" t="s">
        <v>329</v>
      </c>
      <c r="D221" s="1078" t="s">
        <v>1448</v>
      </c>
      <c r="E221" s="1078"/>
      <c r="F221" s="1078"/>
    </row>
    <row r="222" spans="1:7">
      <c r="D222" s="1078"/>
      <c r="E222" s="1078"/>
      <c r="F222" s="1078"/>
    </row>
    <row r="223" spans="1:7">
      <c r="D223" s="1081" t="s">
        <v>984</v>
      </c>
      <c r="E223" s="1081"/>
      <c r="F223" s="1081"/>
    </row>
    <row r="224" spans="1:7">
      <c r="D224" s="825"/>
      <c r="E224" s="825"/>
      <c r="F224" s="825"/>
    </row>
    <row r="225" spans="1:7" ht="14.65" customHeight="1">
      <c r="A225" s="822"/>
      <c r="B225" s="823" t="s">
        <v>329</v>
      </c>
      <c r="D225" s="1076" t="s">
        <v>1449</v>
      </c>
      <c r="E225" s="1076"/>
      <c r="F225" s="1076"/>
    </row>
    <row r="226" spans="1:7">
      <c r="D226" s="1076"/>
      <c r="E226" s="1076"/>
      <c r="F226" s="1076"/>
    </row>
    <row r="227" spans="1:7">
      <c r="D227" s="1076"/>
      <c r="E227" s="1076"/>
      <c r="F227" s="1076"/>
    </row>
    <row r="228" spans="1:7">
      <c r="D228" s="1076"/>
      <c r="E228" s="1076"/>
      <c r="F228" s="1076"/>
    </row>
    <row r="229" spans="1:7">
      <c r="D229" s="1076"/>
      <c r="E229" s="1076"/>
      <c r="F229" s="1076"/>
    </row>
    <row r="230" spans="1:7">
      <c r="D230" s="825"/>
      <c r="E230" s="825"/>
      <c r="F230" s="825"/>
    </row>
    <row r="231" spans="1:7" ht="14.25">
      <c r="A231" s="822"/>
      <c r="B231" s="823" t="s">
        <v>329</v>
      </c>
      <c r="D231" s="1004" t="s">
        <v>1338</v>
      </c>
      <c r="E231" s="1004"/>
      <c r="F231" s="1004"/>
    </row>
    <row r="232" spans="1:7">
      <c r="D232" s="1004"/>
      <c r="E232" s="1004"/>
      <c r="F232" s="1004"/>
    </row>
    <row r="233" spans="1:7">
      <c r="D233" s="1004"/>
      <c r="E233" s="1004"/>
      <c r="F233" s="1004"/>
    </row>
    <row r="234" spans="1:7">
      <c r="D234" s="847"/>
      <c r="E234" s="825"/>
      <c r="F234" s="825"/>
    </row>
    <row r="235" spans="1:7">
      <c r="A235" s="986" t="s">
        <v>1207</v>
      </c>
      <c r="B235" s="986"/>
      <c r="C235" s="986"/>
      <c r="D235" s="986"/>
      <c r="E235" s="986"/>
      <c r="F235" s="986"/>
      <c r="G235" s="986"/>
    </row>
    <row r="236" spans="1:7">
      <c r="D236" s="847"/>
      <c r="E236" s="825"/>
      <c r="F236" s="825"/>
    </row>
    <row r="237" spans="1:7">
      <c r="C237" s="818"/>
      <c r="D237" s="1075" t="s">
        <v>1340</v>
      </c>
      <c r="E237" s="1075"/>
      <c r="F237" s="1075"/>
    </row>
    <row r="238" spans="1:7">
      <c r="C238" s="818"/>
      <c r="D238" s="1075"/>
      <c r="E238" s="1075"/>
      <c r="F238" s="1075"/>
    </row>
    <row r="239" spans="1:7">
      <c r="A239" s="820"/>
      <c r="B239" s="820"/>
      <c r="C239" s="820"/>
      <c r="D239" s="646"/>
      <c r="E239" s="696"/>
      <c r="F239" s="696"/>
    </row>
    <row r="240" spans="1:7">
      <c r="C240" s="820"/>
      <c r="D240" s="1003" t="s">
        <v>223</v>
      </c>
      <c r="E240" s="1003"/>
      <c r="F240" s="1003"/>
    </row>
    <row r="241" spans="1:7" ht="15.75" customHeight="1">
      <c r="A241" s="822"/>
      <c r="B241" s="822"/>
      <c r="D241" s="1059" t="s">
        <v>1341</v>
      </c>
      <c r="E241" s="1059"/>
      <c r="F241" s="1059"/>
    </row>
    <row r="242" spans="1:7">
      <c r="E242" s="825"/>
      <c r="F242" s="825"/>
    </row>
    <row r="243" spans="1:7" ht="14.25">
      <c r="A243" s="822"/>
      <c r="B243" s="823" t="s">
        <v>329</v>
      </c>
      <c r="D243" s="1004" t="s">
        <v>1342</v>
      </c>
      <c r="E243" s="1004"/>
      <c r="F243" s="1004"/>
    </row>
    <row r="244" spans="1:7" ht="14.25">
      <c r="A244" s="822"/>
      <c r="B244" s="822"/>
      <c r="D244" s="1004"/>
      <c r="E244" s="1004"/>
      <c r="F244" s="1004"/>
    </row>
    <row r="245" spans="1:7">
      <c r="D245" s="825"/>
      <c r="E245" s="825"/>
      <c r="F245" s="825"/>
    </row>
    <row r="246" spans="1:7" ht="14.25">
      <c r="A246" s="822"/>
      <c r="B246" s="823" t="s">
        <v>329</v>
      </c>
      <c r="D246" s="1076" t="s">
        <v>1343</v>
      </c>
      <c r="E246" s="1076"/>
      <c r="F246" s="1076"/>
    </row>
    <row r="247" spans="1:7" ht="14.25">
      <c r="A247" s="822"/>
      <c r="B247" s="822"/>
      <c r="D247" s="1076"/>
      <c r="E247" s="1076"/>
      <c r="F247" s="1076"/>
    </row>
    <row r="248" spans="1:7" ht="14.25">
      <c r="A248" s="822"/>
      <c r="B248" s="822"/>
      <c r="D248" s="1076"/>
      <c r="E248" s="1076"/>
      <c r="F248" s="1076"/>
    </row>
    <row r="249" spans="1:7">
      <c r="D249" s="825"/>
      <c r="E249" s="825"/>
      <c r="F249" s="825"/>
    </row>
    <row r="250" spans="1:7" ht="14.25">
      <c r="A250" s="822"/>
      <c r="B250" s="823" t="s">
        <v>329</v>
      </c>
      <c r="D250" s="1004" t="s">
        <v>1344</v>
      </c>
      <c r="E250" s="1004"/>
      <c r="F250" s="1004"/>
    </row>
    <row r="251" spans="1:7" ht="14.25">
      <c r="A251" s="822"/>
      <c r="B251" s="822"/>
      <c r="D251" s="1004"/>
      <c r="E251" s="1004"/>
      <c r="F251" s="1004"/>
    </row>
    <row r="252" spans="1:7">
      <c r="A252" s="841"/>
      <c r="B252" s="841"/>
      <c r="E252" s="825"/>
      <c r="F252" s="825"/>
    </row>
    <row r="253" spans="1:7">
      <c r="A253" s="986" t="s">
        <v>1208</v>
      </c>
      <c r="B253" s="986"/>
      <c r="C253" s="986"/>
      <c r="D253" s="986"/>
      <c r="E253" s="986"/>
      <c r="F253" s="986"/>
      <c r="G253" s="986"/>
    </row>
    <row r="254" spans="1:7">
      <c r="A254" s="841"/>
      <c r="B254" s="841"/>
      <c r="D254" s="825"/>
      <c r="E254" s="825"/>
      <c r="F254" s="825"/>
    </row>
    <row r="255" spans="1:7">
      <c r="C255" s="841"/>
      <c r="D255" s="1003" t="s">
        <v>736</v>
      </c>
      <c r="E255" s="1003"/>
      <c r="F255" s="1003"/>
    </row>
    <row r="256" spans="1:7">
      <c r="C256" s="841"/>
      <c r="D256" s="1006" t="s">
        <v>1345</v>
      </c>
      <c r="E256" s="1006"/>
      <c r="F256" s="1006"/>
    </row>
    <row r="257" spans="1:7">
      <c r="C257" s="841"/>
      <c r="D257" s="848"/>
    </row>
    <row r="258" spans="1:7">
      <c r="A258" s="826"/>
      <c r="B258" s="823" t="s">
        <v>329</v>
      </c>
      <c r="D258" s="1006" t="s">
        <v>1346</v>
      </c>
      <c r="E258" s="1006"/>
      <c r="F258" s="1006"/>
    </row>
    <row r="259" spans="1:7" s="816" customFormat="1" ht="14.25">
      <c r="A259" s="830"/>
      <c r="B259" s="830"/>
      <c r="C259" s="826"/>
      <c r="D259" s="849"/>
      <c r="E259" s="850"/>
      <c r="F259" s="850"/>
      <c r="G259" s="827"/>
    </row>
    <row r="260" spans="1:7" s="816" customFormat="1" ht="13.7" customHeight="1">
      <c r="A260" s="826"/>
      <c r="B260" s="823" t="s">
        <v>329</v>
      </c>
      <c r="C260" s="826"/>
      <c r="D260" s="1085" t="s">
        <v>1481</v>
      </c>
      <c r="E260" s="1085"/>
      <c r="F260" s="1085"/>
      <c r="G260" s="827"/>
    </row>
    <row r="261" spans="1:7" s="816" customFormat="1" ht="14.25">
      <c r="A261" s="830"/>
      <c r="B261" s="830"/>
      <c r="C261" s="826"/>
      <c r="D261" s="1085"/>
      <c r="E261" s="1085"/>
      <c r="F261" s="1085"/>
      <c r="G261" s="827"/>
    </row>
    <row r="262" spans="1:7" s="816" customFormat="1" ht="14.25">
      <c r="A262" s="830"/>
      <c r="B262" s="830"/>
      <c r="C262" s="826"/>
      <c r="D262" s="1085"/>
      <c r="E262" s="1085"/>
      <c r="F262" s="1085"/>
      <c r="G262" s="827"/>
    </row>
    <row r="263" spans="1:7" s="816" customFormat="1" ht="14.25">
      <c r="A263" s="830"/>
      <c r="B263" s="830"/>
      <c r="C263" s="826"/>
      <c r="D263" s="1085"/>
      <c r="E263" s="1085"/>
      <c r="F263" s="1085"/>
      <c r="G263" s="827"/>
    </row>
    <row r="264" spans="1:7" s="816" customFormat="1" ht="14.25">
      <c r="A264" s="830"/>
      <c r="B264" s="830"/>
      <c r="C264" s="826"/>
      <c r="D264" s="1085"/>
      <c r="E264" s="1085"/>
      <c r="F264" s="1085"/>
      <c r="G264" s="827"/>
    </row>
    <row r="265" spans="1:7" s="816" customFormat="1" ht="14.25">
      <c r="A265" s="830"/>
      <c r="B265" s="830"/>
      <c r="C265" s="826"/>
      <c r="D265" s="849"/>
      <c r="E265" s="850"/>
      <c r="F265" s="850"/>
      <c r="G265" s="827"/>
    </row>
    <row r="266" spans="1:7" s="816" customFormat="1" ht="13.7" customHeight="1">
      <c r="A266" s="826"/>
      <c r="B266" s="823" t="s">
        <v>329</v>
      </c>
      <c r="C266" s="826"/>
      <c r="D266" s="1085" t="s">
        <v>1348</v>
      </c>
      <c r="E266" s="1085"/>
      <c r="F266" s="1085"/>
      <c r="G266" s="827"/>
    </row>
    <row r="267" spans="1:7" s="816" customFormat="1">
      <c r="A267" s="826"/>
      <c r="B267" s="826"/>
      <c r="C267" s="826"/>
      <c r="D267" s="1085"/>
      <c r="E267" s="1085"/>
      <c r="F267" s="1085"/>
      <c r="G267" s="827"/>
    </row>
    <row r="268" spans="1:7" s="816" customFormat="1" ht="14.25">
      <c r="A268" s="830"/>
      <c r="B268" s="830"/>
      <c r="C268" s="826"/>
      <c r="D268" s="849"/>
      <c r="E268" s="850"/>
      <c r="F268" s="850"/>
      <c r="G268" s="827"/>
    </row>
    <row r="269" spans="1:7">
      <c r="A269" s="826"/>
      <c r="B269" s="823" t="s">
        <v>329</v>
      </c>
      <c r="D269" s="1006" t="s">
        <v>1349</v>
      </c>
      <c r="E269" s="1006"/>
      <c r="F269" s="1006"/>
    </row>
    <row r="270" spans="1:7">
      <c r="E270" s="825"/>
      <c r="F270" s="825"/>
    </row>
    <row r="271" spans="1:7" ht="14.25">
      <c r="A271" s="822"/>
      <c r="B271" s="823" t="s">
        <v>329</v>
      </c>
      <c r="D271" s="1076" t="s">
        <v>1511</v>
      </c>
      <c r="E271" s="1076"/>
      <c r="F271" s="1076"/>
    </row>
    <row r="272" spans="1:7" ht="14.25">
      <c r="A272" s="822"/>
      <c r="B272" s="822"/>
      <c r="D272" s="1076"/>
      <c r="E272" s="1076"/>
      <c r="F272" s="1076"/>
    </row>
    <row r="273" spans="1:6" ht="14.25">
      <c r="A273" s="822"/>
      <c r="B273" s="822"/>
      <c r="D273" s="1076"/>
      <c r="E273" s="1076"/>
      <c r="F273" s="1076"/>
    </row>
    <row r="274" spans="1:6" ht="14.25">
      <c r="A274" s="822"/>
      <c r="B274" s="822"/>
      <c r="D274" s="1076"/>
      <c r="E274" s="1076"/>
      <c r="F274" s="1076"/>
    </row>
    <row r="275" spans="1:6" ht="14.25">
      <c r="A275" s="822"/>
      <c r="B275" s="822"/>
      <c r="D275" s="1076"/>
      <c r="E275" s="1076"/>
      <c r="F275" s="1076"/>
    </row>
    <row r="276" spans="1:6" ht="14.25">
      <c r="A276" s="822"/>
      <c r="B276" s="822"/>
      <c r="D276" s="1076"/>
      <c r="E276" s="1076"/>
      <c r="F276" s="1076"/>
    </row>
    <row r="277" spans="1:6" ht="14.25">
      <c r="A277" s="822"/>
      <c r="B277" s="822"/>
      <c r="D277" s="1076"/>
      <c r="E277" s="1076"/>
      <c r="F277" s="1076"/>
    </row>
    <row r="278" spans="1:6" ht="14.25">
      <c r="A278" s="822"/>
      <c r="B278" s="822"/>
      <c r="D278" s="1076"/>
      <c r="E278" s="1076"/>
      <c r="F278" s="1076"/>
    </row>
    <row r="279" spans="1:6" ht="14.25">
      <c r="A279" s="822"/>
      <c r="B279" s="822"/>
      <c r="D279" s="1076"/>
      <c r="E279" s="1076"/>
      <c r="F279" s="1076"/>
    </row>
    <row r="280" spans="1:6" ht="14.25">
      <c r="A280" s="822"/>
      <c r="B280" s="822"/>
      <c r="D280" s="1076"/>
      <c r="E280" s="1076"/>
      <c r="F280" s="1076"/>
    </row>
    <row r="281" spans="1:6" ht="14.25">
      <c r="A281" s="822"/>
      <c r="B281" s="822"/>
      <c r="D281" s="1076"/>
      <c r="E281" s="1076"/>
      <c r="F281" s="1076"/>
    </row>
    <row r="282" spans="1:6" ht="14.25">
      <c r="A282" s="822"/>
      <c r="B282" s="822"/>
      <c r="D282" s="1076"/>
      <c r="E282" s="1076"/>
      <c r="F282" s="1076"/>
    </row>
    <row r="283" spans="1:6" ht="14.25">
      <c r="A283" s="822"/>
      <c r="B283" s="822"/>
      <c r="D283" s="1076"/>
      <c r="E283" s="1076"/>
      <c r="F283" s="1076"/>
    </row>
    <row r="284" spans="1:6" ht="14.25">
      <c r="A284" s="822"/>
      <c r="B284" s="822"/>
      <c r="D284" s="1076"/>
      <c r="E284" s="1076"/>
      <c r="F284" s="1076"/>
    </row>
    <row r="285" spans="1:6" ht="14.25">
      <c r="A285" s="822"/>
      <c r="B285" s="822"/>
      <c r="D285" s="1076"/>
      <c r="E285" s="1076"/>
      <c r="F285" s="1076"/>
    </row>
    <row r="286" spans="1:6">
      <c r="D286" s="825"/>
      <c r="E286" s="825"/>
      <c r="F286" s="825"/>
    </row>
    <row r="287" spans="1:6" ht="14.25">
      <c r="A287" s="822"/>
      <c r="B287" s="823" t="s">
        <v>329</v>
      </c>
      <c r="D287" s="1076" t="s">
        <v>1351</v>
      </c>
      <c r="E287" s="1076"/>
      <c r="F287" s="1076"/>
    </row>
    <row r="288" spans="1:6">
      <c r="D288" s="1076"/>
      <c r="E288" s="1076"/>
      <c r="F288" s="1076"/>
    </row>
    <row r="289" spans="1:7">
      <c r="D289" s="1076"/>
      <c r="E289" s="1076"/>
      <c r="F289" s="1076"/>
    </row>
    <row r="290" spans="1:7">
      <c r="D290" s="1076"/>
      <c r="E290" s="1076"/>
      <c r="F290" s="1076"/>
    </row>
    <row r="291" spans="1:7">
      <c r="D291" s="1076"/>
      <c r="E291" s="1076"/>
      <c r="F291" s="1076"/>
    </row>
    <row r="292" spans="1:7">
      <c r="D292" s="1076"/>
      <c r="E292" s="1076"/>
      <c r="F292" s="1076"/>
    </row>
    <row r="293" spans="1:7">
      <c r="D293" s="1076"/>
      <c r="E293" s="1076"/>
      <c r="F293" s="1076"/>
    </row>
    <row r="294" spans="1:7">
      <c r="D294" s="1076"/>
      <c r="E294" s="1076"/>
      <c r="F294" s="1076"/>
    </row>
    <row r="295" spans="1:7">
      <c r="D295" s="1076"/>
      <c r="E295" s="1076"/>
      <c r="F295" s="1076"/>
    </row>
    <row r="296" spans="1:7">
      <c r="D296" s="825"/>
      <c r="E296" s="825"/>
      <c r="F296" s="825"/>
    </row>
    <row r="297" spans="1:7" ht="14.25">
      <c r="A297" s="822"/>
      <c r="B297" s="823" t="s">
        <v>329</v>
      </c>
      <c r="D297" s="1004" t="s">
        <v>1581</v>
      </c>
      <c r="E297" s="1004"/>
      <c r="F297" s="1004"/>
    </row>
    <row r="298" spans="1:7">
      <c r="D298" s="1004"/>
      <c r="E298" s="1004"/>
      <c r="F298" s="1004"/>
      <c r="G298" s="815"/>
    </row>
    <row r="299" spans="1:7">
      <c r="D299" s="1004"/>
      <c r="E299" s="1004"/>
      <c r="F299" s="1004"/>
      <c r="G299" s="815"/>
    </row>
    <row r="300" spans="1:7">
      <c r="D300" s="1004"/>
      <c r="E300" s="1004"/>
      <c r="F300" s="1004"/>
      <c r="G300" s="815"/>
    </row>
    <row r="301" spans="1:7">
      <c r="D301" s="1004"/>
      <c r="E301" s="1004"/>
      <c r="F301" s="1004"/>
      <c r="G301" s="815"/>
    </row>
    <row r="302" spans="1:7">
      <c r="D302" s="1004"/>
      <c r="E302" s="1004"/>
      <c r="F302" s="1004"/>
      <c r="G302" s="815"/>
    </row>
    <row r="303" spans="1:7">
      <c r="D303" s="809"/>
      <c r="E303" s="809"/>
      <c r="F303" s="809"/>
      <c r="G303" s="815"/>
    </row>
    <row r="304" spans="1:7" ht="13.5" thickBot="1">
      <c r="D304" s="1077" t="s">
        <v>1094</v>
      </c>
      <c r="E304" s="1077"/>
      <c r="F304" s="1077"/>
      <c r="G304" s="815"/>
    </row>
    <row r="305" spans="1:7" ht="13.5" thickTop="1">
      <c r="D305" s="1086" t="s">
        <v>1353</v>
      </c>
      <c r="E305" s="1086"/>
      <c r="F305" s="1086"/>
      <c r="G305" s="815"/>
    </row>
    <row r="306" spans="1:7">
      <c r="A306" s="839"/>
      <c r="B306" s="839"/>
      <c r="C306" s="839"/>
      <c r="D306" s="811"/>
      <c r="E306" s="811"/>
      <c r="F306" s="825"/>
      <c r="G306" s="815"/>
    </row>
    <row r="307" spans="1:7" ht="14.25">
      <c r="A307" s="822"/>
      <c r="B307" s="823" t="s">
        <v>329</v>
      </c>
      <c r="C307" s="839"/>
      <c r="D307" s="1000" t="s">
        <v>1354</v>
      </c>
      <c r="E307" s="1000"/>
      <c r="F307" s="1000"/>
      <c r="G307" s="815"/>
    </row>
    <row r="308" spans="1:7">
      <c r="A308" s="839"/>
      <c r="B308" s="839"/>
      <c r="C308" s="839"/>
      <c r="D308" s="811"/>
      <c r="E308" s="811"/>
      <c r="F308" s="825"/>
      <c r="G308" s="815"/>
    </row>
    <row r="309" spans="1:7">
      <c r="A309" s="839"/>
      <c r="B309" s="823" t="s">
        <v>329</v>
      </c>
      <c r="C309" s="839"/>
      <c r="D309" s="995" t="s">
        <v>1485</v>
      </c>
      <c r="E309" s="995"/>
      <c r="F309" s="995"/>
      <c r="G309" s="815"/>
    </row>
    <row r="310" spans="1:7">
      <c r="A310" s="839"/>
      <c r="B310" s="839"/>
      <c r="C310" s="839"/>
      <c r="D310" s="995"/>
      <c r="E310" s="995"/>
      <c r="F310" s="995"/>
      <c r="G310" s="815"/>
    </row>
    <row r="311" spans="1:7">
      <c r="A311" s="839"/>
      <c r="B311" s="839"/>
      <c r="C311" s="839"/>
      <c r="D311" s="995"/>
      <c r="E311" s="995"/>
      <c r="F311" s="995"/>
      <c r="G311" s="815"/>
    </row>
    <row r="312" spans="1:7">
      <c r="A312" s="839"/>
      <c r="B312" s="839"/>
      <c r="C312" s="839"/>
      <c r="D312" s="995"/>
      <c r="E312" s="995"/>
      <c r="F312" s="995"/>
      <c r="G312" s="815"/>
    </row>
    <row r="313" spans="1:7">
      <c r="A313" s="839"/>
      <c r="B313" s="839"/>
      <c r="C313" s="839"/>
      <c r="D313" s="995"/>
      <c r="E313" s="995"/>
      <c r="F313" s="995"/>
      <c r="G313" s="815"/>
    </row>
    <row r="314" spans="1:7">
      <c r="A314" s="839"/>
      <c r="B314" s="839"/>
      <c r="C314" s="839"/>
      <c r="D314" s="995"/>
      <c r="E314" s="995"/>
      <c r="F314" s="995"/>
      <c r="G314" s="815"/>
    </row>
    <row r="315" spans="1:7">
      <c r="A315" s="839"/>
      <c r="B315" s="839"/>
      <c r="C315" s="839"/>
      <c r="D315" s="995"/>
      <c r="E315" s="995"/>
      <c r="F315" s="995"/>
      <c r="G315" s="815"/>
    </row>
    <row r="316" spans="1:7">
      <c r="A316" s="839"/>
      <c r="B316" s="839"/>
      <c r="C316" s="839"/>
      <c r="D316" s="995"/>
      <c r="E316" s="995"/>
      <c r="F316" s="995"/>
      <c r="G316" s="815"/>
    </row>
    <row r="317" spans="1:7">
      <c r="A317" s="839"/>
      <c r="B317" s="839"/>
      <c r="C317" s="839"/>
      <c r="D317" s="995"/>
      <c r="E317" s="995"/>
      <c r="F317" s="995"/>
      <c r="G317" s="815"/>
    </row>
    <row r="318" spans="1:7">
      <c r="A318" s="839"/>
      <c r="B318" s="839"/>
      <c r="C318" s="839"/>
      <c r="D318" s="995"/>
      <c r="E318" s="995"/>
      <c r="F318" s="995"/>
      <c r="G318" s="815"/>
    </row>
    <row r="319" spans="1:7">
      <c r="A319" s="839"/>
      <c r="B319" s="839"/>
      <c r="C319" s="839"/>
      <c r="D319" s="995"/>
      <c r="E319" s="995"/>
      <c r="F319" s="995"/>
      <c r="G319" s="815"/>
    </row>
    <row r="320" spans="1:7">
      <c r="A320" s="839"/>
      <c r="B320" s="839"/>
      <c r="C320" s="839"/>
      <c r="D320" s="995"/>
      <c r="E320" s="995"/>
      <c r="F320" s="995"/>
      <c r="G320" s="815"/>
    </row>
    <row r="321" spans="1:7" ht="12.6" customHeight="1">
      <c r="A321" s="839"/>
      <c r="B321" s="823" t="s">
        <v>329</v>
      </c>
      <c r="C321" s="839"/>
      <c r="D321" s="1087" t="s">
        <v>1486</v>
      </c>
      <c r="E321" s="1087"/>
      <c r="F321" s="1087"/>
      <c r="G321" s="815"/>
    </row>
    <row r="322" spans="1:7">
      <c r="A322" s="839"/>
      <c r="B322" s="839"/>
      <c r="C322" s="839"/>
      <c r="D322" s="1087"/>
      <c r="E322" s="1087"/>
      <c r="F322" s="1087"/>
      <c r="G322" s="815"/>
    </row>
    <row r="323" spans="1:7">
      <c r="A323" s="839"/>
      <c r="B323" s="839"/>
      <c r="C323" s="839"/>
      <c r="D323" s="1087"/>
      <c r="E323" s="1087"/>
      <c r="F323" s="1087"/>
      <c r="G323" s="815"/>
    </row>
    <row r="324" spans="1:7">
      <c r="A324" s="839"/>
      <c r="B324" s="839"/>
      <c r="C324" s="839"/>
      <c r="D324" s="1087"/>
      <c r="E324" s="1087"/>
      <c r="F324" s="1087"/>
      <c r="G324" s="815"/>
    </row>
    <row r="325" spans="1:7">
      <c r="A325" s="839"/>
      <c r="B325" s="839"/>
      <c r="C325" s="839"/>
      <c r="D325" s="815"/>
      <c r="E325" s="811"/>
      <c r="F325" s="825"/>
      <c r="G325" s="815"/>
    </row>
    <row r="326" spans="1:7" ht="14.25">
      <c r="A326" s="822"/>
      <c r="B326" s="823" t="s">
        <v>329</v>
      </c>
      <c r="C326" s="839"/>
      <c r="D326" s="993" t="s">
        <v>1356</v>
      </c>
      <c r="E326" s="993"/>
      <c r="F326" s="993"/>
      <c r="G326" s="815"/>
    </row>
    <row r="327" spans="1:7">
      <c r="A327" s="839"/>
      <c r="B327" s="839"/>
      <c r="C327" s="839"/>
      <c r="D327" s="993"/>
      <c r="E327" s="993"/>
      <c r="F327" s="993"/>
      <c r="G327" s="815"/>
    </row>
    <row r="328" spans="1:7">
      <c r="A328" s="839"/>
      <c r="B328" s="839"/>
      <c r="C328" s="839"/>
      <c r="D328" s="993"/>
      <c r="E328" s="993"/>
      <c r="F328" s="993"/>
      <c r="G328" s="815"/>
    </row>
    <row r="329" spans="1:7">
      <c r="A329" s="839"/>
      <c r="B329" s="839"/>
      <c r="C329" s="839"/>
      <c r="D329" s="993"/>
      <c r="E329" s="993"/>
      <c r="F329" s="993"/>
      <c r="G329" s="815"/>
    </row>
    <row r="330" spans="1:7">
      <c r="A330" s="839"/>
      <c r="B330" s="839"/>
      <c r="C330" s="839"/>
      <c r="D330" s="851"/>
      <c r="E330" s="811"/>
      <c r="F330" s="825"/>
      <c r="G330" s="815"/>
    </row>
    <row r="331" spans="1:7">
      <c r="A331" s="839"/>
      <c r="B331" s="839"/>
      <c r="C331" s="839"/>
      <c r="D331" s="993" t="s">
        <v>1357</v>
      </c>
      <c r="E331" s="993"/>
      <c r="F331" s="993"/>
      <c r="G331" s="815"/>
    </row>
    <row r="332" spans="1:7">
      <c r="A332" s="839"/>
      <c r="B332" s="839"/>
      <c r="C332" s="839"/>
      <c r="D332" s="993"/>
      <c r="E332" s="993"/>
      <c r="F332" s="993"/>
      <c r="G332" s="815"/>
    </row>
    <row r="333" spans="1:7">
      <c r="A333" s="839"/>
      <c r="B333" s="839"/>
      <c r="C333" s="839"/>
      <c r="D333" s="993"/>
      <c r="E333" s="993"/>
      <c r="F333" s="993"/>
      <c r="G333" s="815"/>
    </row>
    <row r="334" spans="1:7">
      <c r="A334" s="839"/>
      <c r="B334" s="839"/>
      <c r="C334" s="839"/>
      <c r="D334" s="993"/>
      <c r="E334" s="993"/>
      <c r="F334" s="993"/>
      <c r="G334" s="815"/>
    </row>
    <row r="335" spans="1:7" ht="18" customHeight="1">
      <c r="A335" s="839"/>
      <c r="B335" s="839"/>
      <c r="C335" s="839"/>
      <c r="D335" s="993"/>
      <c r="E335" s="993"/>
      <c r="F335" s="993"/>
      <c r="G335" s="815"/>
    </row>
    <row r="336" spans="1:7">
      <c r="A336" s="839"/>
      <c r="B336" s="839"/>
      <c r="C336" s="839"/>
      <c r="D336" s="993"/>
      <c r="E336" s="993"/>
      <c r="F336" s="993"/>
      <c r="G336" s="815"/>
    </row>
    <row r="337" spans="1:7">
      <c r="A337" s="839"/>
      <c r="B337" s="839"/>
      <c r="C337" s="839"/>
      <c r="D337" s="993"/>
      <c r="E337" s="993"/>
      <c r="F337" s="993"/>
      <c r="G337" s="815"/>
    </row>
    <row r="338" spans="1:7">
      <c r="A338" s="839"/>
      <c r="B338" s="839"/>
      <c r="C338" s="839"/>
      <c r="D338" s="993"/>
      <c r="E338" s="993"/>
      <c r="F338" s="993"/>
      <c r="G338" s="815"/>
    </row>
    <row r="339" spans="1:7" ht="8.25" customHeight="1">
      <c r="A339" s="839"/>
      <c r="B339" s="839"/>
      <c r="C339" s="839"/>
      <c r="D339" s="993"/>
      <c r="E339" s="993"/>
      <c r="F339" s="993"/>
      <c r="G339" s="815"/>
    </row>
    <row r="340" spans="1:7" ht="13.7" customHeight="1">
      <c r="A340" s="839"/>
      <c r="B340" s="839"/>
      <c r="C340" s="839"/>
      <c r="D340" s="994" t="s">
        <v>1358</v>
      </c>
      <c r="E340" s="994"/>
      <c r="F340" s="994"/>
      <c r="G340" s="815"/>
    </row>
    <row r="341" spans="1:7">
      <c r="A341" s="839"/>
      <c r="B341" s="839"/>
      <c r="C341" s="839"/>
      <c r="D341" s="994"/>
      <c r="E341" s="994"/>
      <c r="F341" s="994"/>
      <c r="G341" s="815"/>
    </row>
    <row r="342" spans="1:7">
      <c r="A342" s="839"/>
      <c r="B342" s="839"/>
      <c r="C342" s="839"/>
      <c r="D342" s="994"/>
      <c r="E342" s="994"/>
      <c r="F342" s="994"/>
      <c r="G342" s="815"/>
    </row>
    <row r="343" spans="1:7">
      <c r="A343" s="839"/>
      <c r="B343" s="839"/>
      <c r="C343" s="839"/>
      <c r="D343" s="994"/>
      <c r="E343" s="994"/>
      <c r="F343" s="994"/>
      <c r="G343" s="815"/>
    </row>
    <row r="344" spans="1:7">
      <c r="A344" s="839"/>
      <c r="B344" s="839"/>
      <c r="C344" s="839"/>
      <c r="D344" s="994"/>
      <c r="E344" s="994"/>
      <c r="F344" s="994"/>
      <c r="G344" s="815"/>
    </row>
    <row r="345" spans="1:7">
      <c r="A345" s="839"/>
      <c r="B345" s="839"/>
      <c r="C345" s="839"/>
      <c r="D345" s="994"/>
      <c r="E345" s="994"/>
      <c r="F345" s="994"/>
      <c r="G345" s="815"/>
    </row>
    <row r="346" spans="1:7">
      <c r="A346" s="839"/>
      <c r="B346" s="839"/>
      <c r="C346" s="839"/>
      <c r="D346" s="994"/>
      <c r="E346" s="994"/>
      <c r="F346" s="994"/>
      <c r="G346" s="815"/>
    </row>
    <row r="347" spans="1:7">
      <c r="A347" s="839"/>
      <c r="B347" s="839"/>
      <c r="C347" s="839"/>
      <c r="D347" s="994"/>
      <c r="E347" s="994"/>
      <c r="F347" s="994"/>
      <c r="G347" s="815"/>
    </row>
    <row r="348" spans="1:7">
      <c r="A348" s="839"/>
      <c r="B348" s="839"/>
      <c r="C348" s="839"/>
      <c r="D348" s="994"/>
      <c r="E348" s="994"/>
      <c r="F348" s="994"/>
      <c r="G348" s="815"/>
    </row>
    <row r="349" spans="1:7">
      <c r="A349" s="839"/>
      <c r="B349" s="839"/>
      <c r="C349" s="839"/>
      <c r="D349" s="994"/>
      <c r="E349" s="994"/>
      <c r="F349" s="994"/>
      <c r="G349" s="815"/>
    </row>
    <row r="350" spans="1:7">
      <c r="A350" s="839"/>
      <c r="B350" s="839"/>
      <c r="C350" s="839"/>
      <c r="D350" s="994"/>
      <c r="E350" s="994"/>
      <c r="F350" s="994"/>
      <c r="G350" s="815"/>
    </row>
    <row r="351" spans="1:7">
      <c r="A351" s="839"/>
      <c r="B351" s="839"/>
      <c r="C351" s="839"/>
      <c r="D351" s="994"/>
      <c r="E351" s="994"/>
      <c r="F351" s="994"/>
      <c r="G351" s="815"/>
    </row>
    <row r="352" spans="1:7">
      <c r="A352" s="839"/>
      <c r="B352" s="839"/>
      <c r="C352" s="852"/>
      <c r="D352" s="994"/>
      <c r="E352" s="994"/>
      <c r="F352" s="994"/>
      <c r="G352" s="815"/>
    </row>
    <row r="353" spans="1:7">
      <c r="A353" s="839"/>
      <c r="B353" s="839"/>
      <c r="C353" s="852"/>
      <c r="D353" s="994"/>
      <c r="E353" s="994"/>
      <c r="F353" s="994"/>
      <c r="G353" s="815"/>
    </row>
    <row r="354" spans="1:7">
      <c r="A354" s="839"/>
      <c r="B354" s="839"/>
      <c r="C354" s="839"/>
      <c r="D354" s="994"/>
      <c r="E354" s="994"/>
      <c r="F354" s="994"/>
      <c r="G354" s="815"/>
    </row>
    <row r="355" spans="1:7">
      <c r="A355" s="839"/>
      <c r="B355" s="839"/>
      <c r="C355" s="852"/>
      <c r="D355" s="994"/>
      <c r="E355" s="994"/>
      <c r="F355" s="994"/>
      <c r="G355" s="815"/>
    </row>
    <row r="356" spans="1:7">
      <c r="A356" s="839"/>
      <c r="B356" s="839"/>
      <c r="C356" s="852"/>
      <c r="D356" s="994"/>
      <c r="E356" s="994"/>
      <c r="F356" s="994"/>
      <c r="G356" s="815"/>
    </row>
    <row r="357" spans="1:7">
      <c r="A357" s="839"/>
      <c r="B357" s="839"/>
      <c r="C357" s="852"/>
      <c r="D357" s="994"/>
      <c r="E357" s="994"/>
      <c r="F357" s="994"/>
      <c r="G357" s="815"/>
    </row>
    <row r="358" spans="1:7">
      <c r="A358" s="839"/>
      <c r="B358" s="839"/>
      <c r="C358" s="839"/>
      <c r="D358" s="851"/>
      <c r="E358" s="811"/>
      <c r="F358" s="825"/>
      <c r="G358" s="815"/>
    </row>
    <row r="359" spans="1:7">
      <c r="A359" s="839"/>
      <c r="B359" s="823" t="s">
        <v>329</v>
      </c>
      <c r="C359" s="839"/>
      <c r="D359" s="994" t="s">
        <v>1359</v>
      </c>
      <c r="E359" s="994"/>
      <c r="F359" s="994"/>
      <c r="G359" s="815"/>
    </row>
    <row r="360" spans="1:7">
      <c r="A360" s="839"/>
      <c r="B360" s="839"/>
      <c r="C360" s="839"/>
      <c r="D360" s="994"/>
      <c r="E360" s="994"/>
      <c r="F360" s="994"/>
      <c r="G360" s="815"/>
    </row>
    <row r="361" spans="1:7">
      <c r="A361" s="839"/>
      <c r="B361" s="839"/>
      <c r="C361" s="839"/>
      <c r="D361" s="946"/>
      <c r="E361" s="946"/>
      <c r="F361" s="946"/>
      <c r="G361" s="815"/>
    </row>
    <row r="362" spans="1:7" ht="14.65" customHeight="1">
      <c r="A362" s="822"/>
      <c r="B362" s="914" t="s">
        <v>329</v>
      </c>
      <c r="D362" s="994" t="s">
        <v>1604</v>
      </c>
      <c r="E362" s="994"/>
      <c r="F362" s="994"/>
    </row>
    <row r="363" spans="1:7" ht="14.65" customHeight="1">
      <c r="A363" s="822"/>
      <c r="D363" s="994"/>
      <c r="E363" s="994"/>
      <c r="F363" s="994"/>
    </row>
    <row r="364" spans="1:7" ht="14.65" customHeight="1">
      <c r="A364" s="822"/>
      <c r="D364" s="994"/>
      <c r="E364" s="994"/>
      <c r="F364" s="994"/>
    </row>
    <row r="365" spans="1:7" ht="14.65" customHeight="1">
      <c r="A365" s="822"/>
      <c r="D365" s="994"/>
      <c r="E365" s="994"/>
      <c r="F365" s="994"/>
    </row>
    <row r="366" spans="1:7" ht="14.65" customHeight="1">
      <c r="A366" s="822"/>
      <c r="D366" s="994"/>
      <c r="E366" s="994"/>
      <c r="F366" s="994"/>
    </row>
    <row r="367" spans="1:7" ht="14.65" customHeight="1">
      <c r="A367" s="822"/>
      <c r="D367" s="913"/>
      <c r="E367" s="913"/>
      <c r="F367" s="913"/>
    </row>
    <row r="368" spans="1:7" ht="13.7" customHeight="1">
      <c r="A368" s="822"/>
      <c r="B368" s="823" t="s">
        <v>329</v>
      </c>
      <c r="C368" s="839"/>
      <c r="D368" s="995" t="s">
        <v>1512</v>
      </c>
      <c r="E368" s="995"/>
      <c r="F368" s="995"/>
      <c r="G368" s="815"/>
    </row>
    <row r="369" spans="1:7" ht="14.25">
      <c r="A369" s="853"/>
      <c r="B369" s="853"/>
      <c r="C369" s="839"/>
      <c r="D369" s="995"/>
      <c r="E369" s="995"/>
      <c r="F369" s="995"/>
      <c r="G369" s="815"/>
    </row>
    <row r="370" spans="1:7" ht="14.25">
      <c r="A370" s="853"/>
      <c r="B370" s="853"/>
      <c r="C370" s="839"/>
      <c r="D370" s="995"/>
      <c r="E370" s="995"/>
      <c r="F370" s="995"/>
      <c r="G370" s="815"/>
    </row>
    <row r="371" spans="1:7" ht="14.25">
      <c r="A371" s="853"/>
      <c r="B371" s="853"/>
      <c r="C371" s="839"/>
      <c r="D371" s="995"/>
      <c r="E371" s="995"/>
      <c r="F371" s="995"/>
      <c r="G371" s="815"/>
    </row>
    <row r="372" spans="1:7" ht="15.75" customHeight="1">
      <c r="A372" s="853"/>
      <c r="B372" s="853"/>
      <c r="C372" s="839"/>
      <c r="D372" s="1089" t="s">
        <v>1582</v>
      </c>
      <c r="E372" s="995"/>
      <c r="F372" s="995"/>
      <c r="G372" s="815"/>
    </row>
    <row r="373" spans="1:7">
      <c r="D373" s="825"/>
      <c r="E373" s="825"/>
      <c r="F373" s="825"/>
      <c r="G373" s="815"/>
    </row>
    <row r="374" spans="1:7" ht="14.25">
      <c r="A374" s="822"/>
      <c r="B374" s="823" t="s">
        <v>329</v>
      </c>
      <c r="C374" s="854"/>
      <c r="D374" s="1004" t="s">
        <v>1361</v>
      </c>
      <c r="E374" s="1004"/>
      <c r="F374" s="1004"/>
      <c r="G374" s="815"/>
    </row>
    <row r="375" spans="1:7" ht="14.25">
      <c r="A375" s="822"/>
      <c r="B375" s="822"/>
      <c r="D375" s="1004"/>
      <c r="E375" s="1004"/>
      <c r="F375" s="1004"/>
      <c r="G375" s="815"/>
    </row>
    <row r="376" spans="1:7">
      <c r="D376" s="1004"/>
      <c r="E376" s="1004"/>
      <c r="F376" s="1004"/>
      <c r="G376" s="815"/>
    </row>
    <row r="377" spans="1:7">
      <c r="D377" s="1004"/>
      <c r="E377" s="1004"/>
      <c r="F377" s="1004"/>
      <c r="G377" s="815"/>
    </row>
    <row r="378" spans="1:7">
      <c r="D378" s="1004"/>
      <c r="E378" s="1004"/>
      <c r="F378" s="1004"/>
      <c r="G378" s="815"/>
    </row>
    <row r="379" spans="1:7">
      <c r="D379" s="1004"/>
      <c r="E379" s="1004"/>
      <c r="F379" s="1004"/>
      <c r="G379" s="815"/>
    </row>
    <row r="380" spans="1:7">
      <c r="D380" s="1004"/>
      <c r="E380" s="1004"/>
      <c r="F380" s="1004"/>
      <c r="G380" s="815"/>
    </row>
    <row r="381" spans="1:7">
      <c r="D381" s="1004"/>
      <c r="E381" s="1004"/>
      <c r="F381" s="1004"/>
      <c r="G381" s="815"/>
    </row>
    <row r="382" spans="1:7">
      <c r="D382" s="1004"/>
      <c r="E382" s="1004"/>
      <c r="F382" s="1004"/>
      <c r="G382" s="815"/>
    </row>
    <row r="383" spans="1:7">
      <c r="D383" s="1004"/>
      <c r="E383" s="1004"/>
      <c r="F383" s="1004"/>
      <c r="G383" s="815"/>
    </row>
    <row r="384" spans="1:7">
      <c r="D384" s="1004"/>
      <c r="E384" s="1004"/>
      <c r="F384" s="1004"/>
      <c r="G384" s="815"/>
    </row>
    <row r="385" spans="1:7">
      <c r="D385" s="1004"/>
      <c r="E385" s="1004"/>
      <c r="F385" s="1004"/>
      <c r="G385" s="815"/>
    </row>
    <row r="386" spans="1:7">
      <c r="D386" s="1004"/>
      <c r="E386" s="1004"/>
      <c r="F386" s="1004"/>
      <c r="G386" s="815"/>
    </row>
    <row r="387" spans="1:7">
      <c r="A387" s="815"/>
      <c r="B387" s="815"/>
      <c r="C387" s="815"/>
      <c r="D387" s="1004"/>
      <c r="E387" s="1004"/>
      <c r="F387" s="1004"/>
      <c r="G387" s="815"/>
    </row>
    <row r="388" spans="1:7">
      <c r="A388" s="815"/>
      <c r="B388" s="815"/>
      <c r="C388" s="815"/>
      <c r="D388" s="1004"/>
      <c r="E388" s="1004"/>
      <c r="F388" s="1004"/>
      <c r="G388" s="815"/>
    </row>
    <row r="389" spans="1:7">
      <c r="A389" s="815"/>
      <c r="B389" s="815"/>
      <c r="C389" s="815"/>
      <c r="D389" s="1004"/>
      <c r="E389" s="1004"/>
      <c r="F389" s="1004"/>
      <c r="G389" s="815"/>
    </row>
    <row r="390" spans="1:7">
      <c r="A390" s="815"/>
      <c r="B390" s="815"/>
      <c r="C390" s="815"/>
      <c r="D390" s="1004"/>
      <c r="E390" s="1004"/>
      <c r="F390" s="1004"/>
      <c r="G390" s="815"/>
    </row>
    <row r="391" spans="1:7">
      <c r="A391" s="815"/>
      <c r="B391" s="815"/>
      <c r="C391" s="815"/>
      <c r="D391" s="1004"/>
      <c r="E391" s="1004"/>
      <c r="F391" s="1004"/>
      <c r="G391" s="815"/>
    </row>
    <row r="392" spans="1:7">
      <c r="A392" s="815"/>
      <c r="B392" s="815"/>
      <c r="C392" s="815"/>
      <c r="D392" s="1004"/>
      <c r="E392" s="1004"/>
      <c r="F392" s="1004"/>
      <c r="G392" s="815"/>
    </row>
    <row r="393" spans="1:7">
      <c r="A393" s="815"/>
      <c r="B393" s="815"/>
      <c r="C393" s="815"/>
      <c r="D393" s="1004"/>
      <c r="E393" s="1004"/>
      <c r="F393" s="1004"/>
      <c r="G393" s="815"/>
    </row>
    <row r="394" spans="1:7">
      <c r="A394" s="815"/>
      <c r="B394" s="815"/>
      <c r="C394" s="815"/>
      <c r="D394" s="1004"/>
      <c r="E394" s="1004"/>
      <c r="F394" s="1004"/>
      <c r="G394" s="815"/>
    </row>
    <row r="395" spans="1:7">
      <c r="A395" s="815"/>
      <c r="B395" s="815"/>
      <c r="C395" s="815"/>
      <c r="D395" s="1004"/>
      <c r="E395" s="1004"/>
      <c r="F395" s="1004"/>
      <c r="G395" s="815"/>
    </row>
    <row r="396" spans="1:7">
      <c r="A396" s="815"/>
      <c r="B396" s="815"/>
      <c r="C396" s="815"/>
      <c r="D396" s="1004"/>
      <c r="E396" s="1004"/>
      <c r="F396" s="1004"/>
      <c r="G396" s="815"/>
    </row>
    <row r="397" spans="1:7">
      <c r="A397" s="815"/>
      <c r="B397" s="815"/>
      <c r="C397" s="815"/>
      <c r="D397" s="1004"/>
      <c r="E397" s="1004"/>
      <c r="F397" s="1004"/>
      <c r="G397" s="815"/>
    </row>
    <row r="398" spans="1:7">
      <c r="A398" s="815"/>
      <c r="B398" s="815"/>
      <c r="C398" s="815"/>
      <c r="D398" s="1004"/>
      <c r="E398" s="1004"/>
      <c r="F398" s="1004"/>
      <c r="G398" s="815"/>
    </row>
    <row r="399" spans="1:7">
      <c r="A399" s="815"/>
      <c r="B399" s="815"/>
      <c r="C399" s="815"/>
      <c r="D399" s="1004"/>
      <c r="E399" s="1004"/>
      <c r="F399" s="1004"/>
      <c r="G399" s="815"/>
    </row>
    <row r="400" spans="1:7">
      <c r="A400" s="815"/>
      <c r="B400" s="815"/>
      <c r="C400" s="815"/>
      <c r="D400" s="1004"/>
      <c r="E400" s="1004"/>
      <c r="F400" s="1004"/>
      <c r="G400" s="815"/>
    </row>
    <row r="401" spans="1:7">
      <c r="A401" s="815"/>
      <c r="B401" s="815"/>
      <c r="C401" s="815"/>
      <c r="D401" s="1004"/>
      <c r="E401" s="1004"/>
      <c r="F401" s="1004"/>
      <c r="G401" s="815"/>
    </row>
    <row r="402" spans="1:7">
      <c r="A402" s="815"/>
      <c r="B402" s="815"/>
      <c r="C402" s="815"/>
      <c r="D402" s="1004"/>
      <c r="E402" s="1004"/>
      <c r="F402" s="1004"/>
      <c r="G402" s="815"/>
    </row>
    <row r="403" spans="1:7" s="856" customFormat="1">
      <c r="A403" s="813"/>
      <c r="B403" s="813"/>
      <c r="C403" s="813"/>
      <c r="D403" s="1004"/>
      <c r="E403" s="1004"/>
      <c r="F403" s="1004"/>
      <c r="G403" s="855"/>
    </row>
    <row r="404" spans="1:7" s="856" customFormat="1" ht="40.9" customHeight="1">
      <c r="A404" s="813"/>
      <c r="B404" s="813"/>
      <c r="C404" s="813"/>
      <c r="D404" s="1004"/>
      <c r="E404" s="1004"/>
      <c r="F404" s="1004"/>
      <c r="G404" s="855"/>
    </row>
    <row r="405" spans="1:7" s="856" customFormat="1">
      <c r="A405" s="813"/>
      <c r="B405" s="813"/>
      <c r="C405" s="813"/>
      <c r="D405" s="825"/>
      <c r="E405" s="825"/>
      <c r="F405" s="825"/>
      <c r="G405" s="855"/>
    </row>
    <row r="406" spans="1:7" ht="14.25">
      <c r="A406" s="822"/>
      <c r="B406" s="823" t="s">
        <v>329</v>
      </c>
      <c r="C406" s="854"/>
      <c r="D406" s="1006" t="s">
        <v>1362</v>
      </c>
      <c r="E406" s="1006"/>
      <c r="F406" s="1006"/>
    </row>
    <row r="407" spans="1:7">
      <c r="D407" s="996" t="s">
        <v>1509</v>
      </c>
      <c r="E407" s="996"/>
      <c r="F407" s="996"/>
    </row>
    <row r="408" spans="1:7">
      <c r="D408" s="1076" t="s">
        <v>1508</v>
      </c>
      <c r="E408" s="1076"/>
      <c r="F408" s="1076"/>
    </row>
    <row r="409" spans="1:7">
      <c r="D409" s="1076"/>
      <c r="E409" s="1076"/>
      <c r="F409" s="1076"/>
    </row>
    <row r="410" spans="1:7">
      <c r="D410" s="1076"/>
      <c r="E410" s="1076"/>
      <c r="F410" s="1076"/>
    </row>
    <row r="411" spans="1:7">
      <c r="D411" s="825"/>
      <c r="E411" s="825"/>
      <c r="F411" s="825"/>
      <c r="G411" s="815"/>
    </row>
    <row r="412" spans="1:7" ht="14.25">
      <c r="A412" s="822"/>
      <c r="B412" s="823" t="s">
        <v>329</v>
      </c>
      <c r="C412" s="854"/>
      <c r="D412" s="1004" t="s">
        <v>1364</v>
      </c>
      <c r="E412" s="1004"/>
      <c r="F412" s="1004"/>
      <c r="G412" s="815"/>
    </row>
    <row r="413" spans="1:7">
      <c r="D413" s="1004"/>
      <c r="E413" s="1004"/>
      <c r="F413" s="1004"/>
      <c r="G413" s="815"/>
    </row>
    <row r="414" spans="1:7">
      <c r="D414" s="1004"/>
      <c r="E414" s="1004"/>
      <c r="F414" s="1004"/>
      <c r="G414" s="815"/>
    </row>
    <row r="415" spans="1:7">
      <c r="D415" s="809"/>
      <c r="E415" s="809"/>
      <c r="F415" s="809"/>
      <c r="G415" s="815"/>
    </row>
    <row r="416" spans="1:7" ht="14.25">
      <c r="B416" s="823" t="s">
        <v>329</v>
      </c>
      <c r="C416" s="822"/>
      <c r="D416" s="1076" t="s">
        <v>1450</v>
      </c>
      <c r="E416" s="1076"/>
      <c r="F416" s="1076"/>
      <c r="G416" s="815"/>
    </row>
    <row r="417" spans="1:7">
      <c r="D417" s="1076"/>
      <c r="E417" s="1076"/>
      <c r="F417" s="1076"/>
      <c r="G417" s="815"/>
    </row>
    <row r="418" spans="1:7">
      <c r="D418" s="825"/>
      <c r="E418" s="825"/>
      <c r="F418" s="825"/>
      <c r="G418" s="815"/>
    </row>
    <row r="419" spans="1:7" ht="14.25">
      <c r="B419" s="823" t="s">
        <v>329</v>
      </c>
      <c r="C419" s="822"/>
      <c r="D419" s="1076" t="s">
        <v>1366</v>
      </c>
      <c r="E419" s="1076"/>
      <c r="F419" s="1076"/>
      <c r="G419" s="815"/>
    </row>
    <row r="420" spans="1:7">
      <c r="D420" s="1076"/>
      <c r="E420" s="1076"/>
      <c r="F420" s="1076"/>
      <c r="G420" s="815"/>
    </row>
    <row r="421" spans="1:7">
      <c r="D421" s="1076"/>
      <c r="E421" s="1076"/>
      <c r="F421" s="1076"/>
      <c r="G421" s="815"/>
    </row>
    <row r="422" spans="1:7">
      <c r="D422" s="1076"/>
      <c r="E422" s="1076"/>
      <c r="F422" s="1076"/>
      <c r="G422" s="815"/>
    </row>
    <row r="423" spans="1:7">
      <c r="B423" s="823" t="s">
        <v>329</v>
      </c>
      <c r="D423" s="1076"/>
      <c r="E423" s="1076"/>
      <c r="F423" s="1076"/>
      <c r="G423" s="815"/>
    </row>
    <row r="424" spans="1:7">
      <c r="A424" s="815"/>
      <c r="B424" s="815"/>
      <c r="C424" s="815"/>
      <c r="D424" s="1076"/>
      <c r="E424" s="1076"/>
      <c r="F424" s="1076"/>
      <c r="G424" s="815"/>
    </row>
    <row r="425" spans="1:7">
      <c r="A425" s="815"/>
      <c r="C425" s="815"/>
      <c r="D425" s="1076"/>
      <c r="E425" s="1076"/>
      <c r="F425" s="1076"/>
      <c r="G425" s="815"/>
    </row>
    <row r="426" spans="1:7">
      <c r="A426" s="815"/>
      <c r="B426" s="823" t="s">
        <v>329</v>
      </c>
      <c r="C426" s="815"/>
      <c r="D426" s="1076"/>
      <c r="E426" s="1076"/>
      <c r="F426" s="1076"/>
      <c r="G426" s="815"/>
    </row>
    <row r="427" spans="1:7">
      <c r="A427" s="815"/>
      <c r="B427" s="815"/>
      <c r="C427" s="815"/>
      <c r="D427" s="1076"/>
      <c r="E427" s="1076"/>
      <c r="F427" s="1076"/>
      <c r="G427" s="815"/>
    </row>
    <row r="428" spans="1:7">
      <c r="A428" s="815"/>
      <c r="C428" s="815"/>
      <c r="D428" s="1076"/>
      <c r="E428" s="1076"/>
      <c r="F428" s="1076"/>
      <c r="G428" s="815"/>
    </row>
    <row r="429" spans="1:7">
      <c r="A429" s="815"/>
      <c r="C429" s="815"/>
      <c r="D429" s="1076"/>
      <c r="E429" s="1076"/>
      <c r="F429" s="1076"/>
      <c r="G429" s="815"/>
    </row>
    <row r="430" spans="1:7">
      <c r="A430" s="815"/>
      <c r="B430" s="823" t="s">
        <v>329</v>
      </c>
      <c r="C430" s="815"/>
      <c r="D430" s="1076"/>
      <c r="E430" s="1076"/>
      <c r="F430" s="1076"/>
      <c r="G430" s="815"/>
    </row>
    <row r="431" spans="1:7">
      <c r="A431" s="815"/>
      <c r="B431" s="815"/>
      <c r="C431" s="815"/>
      <c r="D431" s="1076"/>
      <c r="E431" s="1076"/>
      <c r="F431" s="1076"/>
      <c r="G431" s="815"/>
    </row>
    <row r="432" spans="1:7">
      <c r="A432" s="815"/>
      <c r="B432" s="823" t="s">
        <v>329</v>
      </c>
      <c r="C432" s="815"/>
      <c r="D432" s="1076"/>
      <c r="E432" s="1076"/>
      <c r="F432" s="1076"/>
      <c r="G432" s="815"/>
    </row>
    <row r="433" spans="1:7">
      <c r="A433" s="815"/>
      <c r="B433" s="815"/>
      <c r="C433" s="815"/>
      <c r="D433" s="857"/>
      <c r="E433" s="857"/>
      <c r="F433" s="857"/>
      <c r="G433" s="815"/>
    </row>
    <row r="434" spans="1:7">
      <c r="A434" s="815"/>
      <c r="B434" s="823" t="s">
        <v>329</v>
      </c>
      <c r="C434" s="815"/>
      <c r="D434" s="1076" t="s">
        <v>1367</v>
      </c>
      <c r="E434" s="1076"/>
      <c r="F434" s="1076"/>
      <c r="G434" s="815"/>
    </row>
    <row r="435" spans="1:7">
      <c r="A435" s="815"/>
      <c r="B435" s="815"/>
      <c r="C435" s="815"/>
      <c r="D435" s="1076"/>
      <c r="E435" s="1076"/>
      <c r="F435" s="1076"/>
      <c r="G435" s="815"/>
    </row>
    <row r="436" spans="1:7">
      <c r="A436" s="815"/>
      <c r="B436" s="815"/>
      <c r="C436" s="815"/>
      <c r="D436" s="1076"/>
      <c r="E436" s="1076"/>
      <c r="F436" s="1076"/>
      <c r="G436" s="815"/>
    </row>
    <row r="437" spans="1:7">
      <c r="A437" s="815"/>
      <c r="B437" s="815"/>
      <c r="C437" s="815"/>
      <c r="D437" s="1076"/>
      <c r="E437" s="1076"/>
      <c r="F437" s="1076"/>
      <c r="G437" s="815"/>
    </row>
    <row r="438" spans="1:7">
      <c r="D438" s="1076"/>
      <c r="E438" s="1076"/>
      <c r="F438" s="1076"/>
    </row>
    <row r="439" spans="1:7">
      <c r="D439" s="825"/>
      <c r="E439" s="825"/>
      <c r="F439" s="825"/>
    </row>
    <row r="440" spans="1:7">
      <c r="B440" s="823" t="s">
        <v>329</v>
      </c>
      <c r="D440" s="1081" t="s">
        <v>1368</v>
      </c>
      <c r="E440" s="1081"/>
      <c r="F440" s="1081"/>
    </row>
    <row r="441" spans="1:7">
      <c r="A441" s="825"/>
      <c r="B441" s="825"/>
    </row>
    <row r="442" spans="1:7">
      <c r="A442" s="986" t="s">
        <v>1209</v>
      </c>
      <c r="B442" s="986"/>
      <c r="C442" s="986"/>
      <c r="D442" s="986"/>
      <c r="E442" s="986"/>
      <c r="F442" s="986"/>
      <c r="G442" s="986"/>
    </row>
    <row r="443" spans="1:7">
      <c r="A443" s="825"/>
      <c r="B443" s="825"/>
    </row>
    <row r="444" spans="1:7">
      <c r="D444" s="982" t="s">
        <v>978</v>
      </c>
      <c r="E444" s="982"/>
      <c r="F444" s="982"/>
    </row>
    <row r="445" spans="1:7" s="816" customFormat="1" ht="14.25">
      <c r="A445" s="830"/>
      <c r="B445" s="830"/>
      <c r="C445" s="826"/>
      <c r="D445" s="983" t="s">
        <v>1369</v>
      </c>
      <c r="E445" s="983"/>
      <c r="F445" s="983"/>
      <c r="G445" s="827"/>
    </row>
    <row r="446" spans="1:7" s="816" customFormat="1" ht="14.25">
      <c r="A446" s="830"/>
      <c r="B446" s="830"/>
      <c r="C446" s="826"/>
      <c r="D446" s="812"/>
      <c r="E446" s="696"/>
      <c r="F446" s="696"/>
      <c r="G446" s="827"/>
    </row>
    <row r="447" spans="1:7" s="816" customFormat="1" ht="14.25">
      <c r="A447" s="822"/>
      <c r="B447" s="823" t="s">
        <v>329</v>
      </c>
      <c r="C447" s="826"/>
      <c r="D447" s="984" t="s">
        <v>1370</v>
      </c>
      <c r="E447" s="984"/>
      <c r="F447" s="984"/>
      <c r="G447" s="827"/>
    </row>
    <row r="448" spans="1:7" s="816" customFormat="1" ht="14.25">
      <c r="A448" s="822"/>
      <c r="B448" s="822"/>
      <c r="C448" s="826"/>
      <c r="D448" s="984"/>
      <c r="E448" s="984"/>
      <c r="F448" s="984"/>
      <c r="G448" s="827"/>
    </row>
    <row r="449" spans="1:7" s="816" customFormat="1" ht="14.25">
      <c r="A449" s="822"/>
      <c r="B449" s="822"/>
      <c r="C449" s="826"/>
      <c r="D449" s="810"/>
      <c r="E449" s="696"/>
      <c r="F449" s="696"/>
      <c r="G449" s="827"/>
    </row>
    <row r="450" spans="1:7" ht="12.75" customHeight="1">
      <c r="B450" s="823" t="s">
        <v>329</v>
      </c>
      <c r="D450" s="985" t="s">
        <v>1583</v>
      </c>
      <c r="E450" s="985"/>
      <c r="F450" s="985"/>
    </row>
    <row r="451" spans="1:7" ht="14.25">
      <c r="A451" s="822"/>
      <c r="D451" s="985"/>
      <c r="E451" s="985"/>
      <c r="F451" s="985"/>
    </row>
    <row r="452" spans="1:7" ht="14.25">
      <c r="A452" s="822"/>
      <c r="B452" s="822"/>
      <c r="D452" s="985"/>
      <c r="E452" s="985"/>
      <c r="F452" s="985"/>
    </row>
    <row r="453" spans="1:7" ht="14.25">
      <c r="A453" s="822"/>
      <c r="B453" s="822"/>
      <c r="D453" s="985"/>
      <c r="E453" s="985"/>
      <c r="F453" s="985"/>
    </row>
    <row r="454" spans="1:7" ht="14.25">
      <c r="A454" s="822"/>
      <c r="D454" s="936"/>
      <c r="E454" s="936"/>
      <c r="F454" s="936"/>
      <c r="G454" s="815"/>
    </row>
    <row r="455" spans="1:7" ht="14.25">
      <c r="A455" s="822"/>
      <c r="B455" s="823" t="s">
        <v>329</v>
      </c>
      <c r="D455" s="1006" t="s">
        <v>1373</v>
      </c>
      <c r="E455" s="1006"/>
      <c r="F455" s="1006"/>
      <c r="G455" s="815"/>
    </row>
    <row r="456" spans="1:7" ht="14.25">
      <c r="A456" s="822"/>
      <c r="B456" s="822"/>
      <c r="D456" s="810"/>
      <c r="E456" s="696"/>
      <c r="F456" s="696"/>
      <c r="G456" s="815"/>
    </row>
    <row r="457" spans="1:7" ht="14.25">
      <c r="A457" s="822"/>
      <c r="B457" s="823" t="s">
        <v>329</v>
      </c>
      <c r="D457" s="1004" t="s">
        <v>1374</v>
      </c>
      <c r="E457" s="1004"/>
      <c r="F457" s="1004"/>
      <c r="G457" s="815"/>
    </row>
    <row r="458" spans="1:7" ht="14.25">
      <c r="A458" s="822"/>
      <c r="D458" s="1004"/>
      <c r="E458" s="1004"/>
      <c r="F458" s="1004"/>
      <c r="G458" s="815"/>
    </row>
    <row r="459" spans="1:7">
      <c r="A459" s="841"/>
      <c r="B459" s="841"/>
      <c r="D459" s="757"/>
      <c r="E459" s="696"/>
      <c r="F459" s="696"/>
      <c r="G459" s="815"/>
    </row>
    <row r="460" spans="1:7">
      <c r="A460" s="841"/>
      <c r="B460" s="823" t="s">
        <v>329</v>
      </c>
      <c r="D460" s="1006" t="s">
        <v>1375</v>
      </c>
      <c r="E460" s="1006"/>
      <c r="F460" s="1006"/>
      <c r="G460" s="815"/>
    </row>
    <row r="461" spans="1:7" ht="14.25">
      <c r="A461" s="822"/>
      <c r="B461" s="822"/>
      <c r="D461" s="825"/>
    </row>
    <row r="462" spans="1:7">
      <c r="A462" s="986" t="s">
        <v>1210</v>
      </c>
      <c r="B462" s="986"/>
      <c r="C462" s="986"/>
      <c r="D462" s="986"/>
      <c r="E462" s="986"/>
      <c r="F462" s="986"/>
      <c r="G462" s="986"/>
    </row>
    <row r="463" spans="1:7" s="746" customFormat="1" ht="12" customHeight="1">
      <c r="A463" s="822"/>
      <c r="B463" s="822"/>
      <c r="C463" s="829"/>
      <c r="D463" s="810"/>
      <c r="E463" s="696"/>
      <c r="F463" s="696"/>
      <c r="G463" s="696"/>
    </row>
    <row r="464" spans="1:7" s="746" customFormat="1">
      <c r="A464" s="826"/>
      <c r="B464" s="826"/>
      <c r="C464" s="858"/>
      <c r="D464" s="1080" t="s">
        <v>875</v>
      </c>
      <c r="E464" s="1080"/>
      <c r="F464" s="108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8" t="s">
        <v>1452</v>
      </c>
      <c r="E468" s="978"/>
      <c r="F468" s="978"/>
      <c r="G468" s="696"/>
    </row>
    <row r="469" spans="1:7" s="746" customFormat="1">
      <c r="A469" s="820"/>
      <c r="B469" s="820"/>
      <c r="C469" s="824"/>
      <c r="D469" s="978"/>
      <c r="E469" s="978"/>
      <c r="F469" s="978"/>
      <c r="G469" s="696"/>
    </row>
    <row r="470" spans="1:7" s="746" customFormat="1">
      <c r="A470" s="820"/>
      <c r="B470" s="820"/>
      <c r="C470" s="824"/>
      <c r="D470" s="859"/>
      <c r="E470" s="696"/>
      <c r="F470" s="810"/>
      <c r="G470" s="696"/>
    </row>
    <row r="471" spans="1:7" s="746" customFormat="1" ht="14.65" customHeight="1">
      <c r="A471" s="822"/>
      <c r="B471" s="823" t="s">
        <v>329</v>
      </c>
      <c r="C471" s="824"/>
      <c r="D471" s="978" t="s">
        <v>1628</v>
      </c>
      <c r="E471" s="978"/>
      <c r="F471" s="978"/>
      <c r="G471" s="696"/>
    </row>
    <row r="472" spans="1:7" s="746" customFormat="1">
      <c r="A472" s="820"/>
      <c r="B472" s="820"/>
      <c r="C472" s="824"/>
      <c r="D472" s="978"/>
      <c r="E472" s="978"/>
      <c r="F472" s="978"/>
      <c r="G472" s="696"/>
    </row>
    <row r="473" spans="1:7" s="746" customFormat="1">
      <c r="A473" s="820"/>
      <c r="B473" s="820"/>
      <c r="C473" s="824"/>
      <c r="D473" s="978"/>
      <c r="E473" s="978"/>
      <c r="F473" s="978"/>
      <c r="G473" s="696"/>
    </row>
    <row r="474" spans="1:7" s="746" customFormat="1">
      <c r="A474" s="820"/>
      <c r="B474" s="820"/>
      <c r="C474" s="824"/>
      <c r="D474" s="978"/>
      <c r="E474" s="978"/>
      <c r="F474" s="978"/>
      <c r="G474" s="696"/>
    </row>
    <row r="475" spans="1:7" s="746" customFormat="1">
      <c r="A475" s="820"/>
      <c r="B475" s="820"/>
      <c r="C475" s="824"/>
      <c r="D475" s="978"/>
      <c r="E475" s="978"/>
      <c r="F475" s="978"/>
      <c r="G475" s="696"/>
    </row>
    <row r="476" spans="1:7" s="746" customFormat="1">
      <c r="A476" s="820"/>
      <c r="B476" s="820"/>
      <c r="C476" s="824"/>
      <c r="D476" s="757"/>
      <c r="E476" s="696"/>
      <c r="F476" s="810"/>
      <c r="G476" s="696"/>
    </row>
    <row r="477" spans="1:7" s="746" customFormat="1" ht="14.65" customHeight="1">
      <c r="A477" s="822"/>
      <c r="B477" s="823" t="s">
        <v>329</v>
      </c>
      <c r="C477" s="824"/>
      <c r="D477" s="978" t="s">
        <v>1247</v>
      </c>
      <c r="E477" s="978"/>
      <c r="F477" s="978"/>
      <c r="G477" s="696"/>
    </row>
    <row r="478" spans="1:7" s="746" customFormat="1">
      <c r="A478" s="820"/>
      <c r="B478" s="820"/>
      <c r="C478" s="824"/>
      <c r="D478" s="978"/>
      <c r="E478" s="978"/>
      <c r="F478" s="978"/>
      <c r="G478" s="696"/>
    </row>
    <row r="479" spans="1:7" s="746" customFormat="1">
      <c r="A479" s="820"/>
      <c r="B479" s="820"/>
      <c r="C479" s="824"/>
      <c r="D479" s="978"/>
      <c r="E479" s="978"/>
      <c r="F479" s="978"/>
      <c r="G479" s="696"/>
    </row>
    <row r="480" spans="1:7" s="746" customFormat="1">
      <c r="A480" s="820"/>
      <c r="B480" s="820"/>
      <c r="C480" s="824"/>
      <c r="D480" s="978"/>
      <c r="E480" s="978"/>
      <c r="F480" s="978"/>
      <c r="G480" s="696"/>
    </row>
    <row r="481" spans="1:7" s="746" customFormat="1" ht="9.9499999999999993" customHeight="1">
      <c r="A481" s="820"/>
      <c r="B481" s="820"/>
      <c r="C481" s="824"/>
      <c r="D481" s="757"/>
      <c r="E481" s="696"/>
      <c r="F481" s="810"/>
      <c r="G481" s="696"/>
    </row>
    <row r="482" spans="1:7" s="746" customFormat="1" ht="14.65" customHeight="1">
      <c r="A482" s="822"/>
      <c r="B482" s="823" t="s">
        <v>329</v>
      </c>
      <c r="C482" s="824"/>
      <c r="D482" s="978" t="s">
        <v>1245</v>
      </c>
      <c r="E482" s="978"/>
      <c r="F482" s="978"/>
      <c r="G482" s="696"/>
    </row>
    <row r="483" spans="1:7" s="746" customFormat="1">
      <c r="A483" s="820"/>
      <c r="B483" s="820"/>
      <c r="C483" s="824"/>
      <c r="D483" s="978"/>
      <c r="E483" s="978"/>
      <c r="F483" s="978"/>
      <c r="G483" s="696"/>
    </row>
    <row r="484" spans="1:7" s="746" customFormat="1">
      <c r="A484" s="820"/>
      <c r="B484" s="820"/>
      <c r="C484" s="824"/>
      <c r="D484" s="978"/>
      <c r="E484" s="978"/>
      <c r="F484" s="978"/>
      <c r="G484" s="696"/>
    </row>
    <row r="485" spans="1:7" s="746" customFormat="1">
      <c r="A485" s="820"/>
      <c r="B485" s="820"/>
      <c r="C485" s="824"/>
      <c r="D485" s="808"/>
      <c r="E485" s="808"/>
      <c r="F485" s="808"/>
      <c r="G485" s="696"/>
    </row>
    <row r="486" spans="1:7" s="746" customFormat="1" ht="14.65" customHeight="1">
      <c r="A486" s="822"/>
      <c r="B486" s="823" t="s">
        <v>329</v>
      </c>
      <c r="C486" s="824"/>
      <c r="D486" s="978" t="s">
        <v>1246</v>
      </c>
      <c r="E486" s="978"/>
      <c r="F486" s="978"/>
      <c r="G486" s="696"/>
    </row>
    <row r="487" spans="1:7" s="746" customFormat="1">
      <c r="A487" s="820"/>
      <c r="B487" s="820"/>
      <c r="C487" s="824"/>
      <c r="D487" s="978"/>
      <c r="E487" s="978"/>
      <c r="F487" s="978"/>
      <c r="G487" s="696"/>
    </row>
    <row r="488" spans="1:7" s="746" customFormat="1">
      <c r="A488" s="820"/>
      <c r="B488" s="820"/>
      <c r="C488" s="824"/>
      <c r="D488" s="978"/>
      <c r="E488" s="978"/>
      <c r="F488" s="978"/>
      <c r="G488" s="696"/>
    </row>
    <row r="489" spans="1:7" s="746" customFormat="1">
      <c r="A489" s="820"/>
      <c r="B489" s="820"/>
      <c r="C489" s="824"/>
      <c r="D489" s="978"/>
      <c r="E489" s="978"/>
      <c r="F489" s="978"/>
      <c r="G489" s="696"/>
    </row>
    <row r="490" spans="1:7" s="746" customFormat="1">
      <c r="A490" s="820"/>
      <c r="B490" s="820"/>
      <c r="C490" s="824"/>
      <c r="D490" s="978"/>
      <c r="E490" s="978"/>
      <c r="F490" s="978"/>
      <c r="G490" s="696"/>
    </row>
    <row r="491" spans="1:7" s="746" customFormat="1">
      <c r="A491" s="820"/>
      <c r="B491" s="820"/>
      <c r="C491" s="824"/>
      <c r="D491" s="978"/>
      <c r="E491" s="978"/>
      <c r="F491" s="978"/>
      <c r="G491" s="696"/>
    </row>
    <row r="492" spans="1:7" s="746" customFormat="1">
      <c r="A492" s="820"/>
      <c r="B492" s="820"/>
      <c r="C492" s="824"/>
      <c r="D492" s="978"/>
      <c r="E492" s="978"/>
      <c r="F492" s="978"/>
      <c r="G492" s="696"/>
    </row>
    <row r="493" spans="1:7" s="746" customFormat="1">
      <c r="A493" s="860"/>
      <c r="B493" s="860"/>
      <c r="C493" s="861"/>
      <c r="D493" s="978"/>
      <c r="E493" s="978"/>
      <c r="F493" s="978"/>
      <c r="G493" s="696"/>
    </row>
    <row r="494" spans="1:7" s="746" customFormat="1">
      <c r="A494" s="860"/>
      <c r="B494" s="860"/>
      <c r="C494" s="861"/>
      <c r="D494" s="978"/>
      <c r="E494" s="978"/>
      <c r="F494" s="978"/>
      <c r="G494" s="696"/>
    </row>
    <row r="495" spans="1:7" s="746" customFormat="1">
      <c r="A495" s="860"/>
      <c r="B495" s="860"/>
      <c r="C495" s="861"/>
      <c r="D495" s="757"/>
      <c r="E495" s="696"/>
      <c r="F495" s="810"/>
      <c r="G495" s="696"/>
    </row>
    <row r="496" spans="1:7" s="746" customFormat="1" ht="13.7" customHeight="1">
      <c r="A496" s="860"/>
      <c r="B496" s="823" t="s">
        <v>329</v>
      </c>
      <c r="C496" s="861"/>
      <c r="D496" s="978" t="s">
        <v>1390</v>
      </c>
      <c r="E496" s="978"/>
      <c r="F496" s="978"/>
      <c r="G496" s="696"/>
    </row>
    <row r="497" spans="1:7" s="746" customFormat="1">
      <c r="A497" s="860"/>
      <c r="B497" s="860"/>
      <c r="C497" s="861"/>
      <c r="D497" s="978"/>
      <c r="E497" s="978"/>
      <c r="F497" s="978"/>
      <c r="G497" s="696"/>
    </row>
    <row r="498" spans="1:7" s="746" customFormat="1">
      <c r="A498" s="860"/>
      <c r="B498" s="860"/>
      <c r="C498" s="861"/>
      <c r="D498" s="978"/>
      <c r="E498" s="978"/>
      <c r="F498" s="978"/>
      <c r="G498" s="696"/>
    </row>
    <row r="499" spans="1:7" s="746" customFormat="1">
      <c r="A499" s="860"/>
      <c r="B499" s="860"/>
      <c r="C499" s="861"/>
      <c r="D499" s="978"/>
      <c r="E499" s="978"/>
      <c r="F499" s="978"/>
      <c r="G499" s="696"/>
    </row>
    <row r="500" spans="1:7" s="746" customFormat="1">
      <c r="A500" s="820"/>
      <c r="B500" s="820"/>
      <c r="C500" s="824"/>
      <c r="D500" s="978"/>
      <c r="E500" s="978"/>
      <c r="F500" s="978"/>
      <c r="G500" s="696"/>
    </row>
    <row r="501" spans="1:7" s="746" customFormat="1">
      <c r="A501" s="820"/>
      <c r="B501" s="820"/>
      <c r="C501" s="824"/>
      <c r="D501" s="912"/>
      <c r="E501" s="912"/>
      <c r="F501" s="912"/>
      <c r="G501" s="696"/>
    </row>
    <row r="502" spans="1:7" s="746" customFormat="1" ht="13.15" customHeight="1">
      <c r="A502" s="820"/>
      <c r="B502" s="823" t="s">
        <v>329</v>
      </c>
      <c r="C502" s="824"/>
      <c r="D502" s="1058" t="s">
        <v>1274</v>
      </c>
      <c r="E502" s="1058"/>
      <c r="F502" s="1058"/>
      <c r="G502" s="696"/>
    </row>
    <row r="503" spans="1:7" s="746" customFormat="1">
      <c r="A503" s="820"/>
      <c r="B503" s="820"/>
      <c r="C503" s="824"/>
      <c r="D503" s="1058"/>
      <c r="E503" s="1058"/>
      <c r="F503" s="1058"/>
      <c r="G503" s="696"/>
    </row>
    <row r="504" spans="1:7" s="746" customFormat="1">
      <c r="A504" s="820"/>
      <c r="B504" s="820"/>
      <c r="C504" s="824"/>
      <c r="D504" s="1058"/>
      <c r="E504" s="1058"/>
      <c r="F504" s="1058"/>
      <c r="G504" s="696"/>
    </row>
    <row r="505" spans="1:7" s="746" customFormat="1" ht="14.65" customHeight="1">
      <c r="A505" s="822"/>
      <c r="B505" s="823" t="s">
        <v>329</v>
      </c>
      <c r="C505" s="829"/>
      <c r="D505" s="978" t="s">
        <v>1248</v>
      </c>
      <c r="E505" s="978"/>
      <c r="F505" s="978"/>
      <c r="G505" s="696"/>
    </row>
    <row r="506" spans="1:7" s="746" customFormat="1">
      <c r="A506" s="813"/>
      <c r="B506" s="813"/>
      <c r="C506" s="829"/>
      <c r="D506" s="978"/>
      <c r="E506" s="978"/>
      <c r="F506" s="978"/>
      <c r="G506" s="696"/>
    </row>
    <row r="507" spans="1:7" s="746" customFormat="1">
      <c r="A507" s="813"/>
      <c r="B507" s="813"/>
      <c r="C507" s="829"/>
      <c r="D507" s="978"/>
      <c r="E507" s="978"/>
      <c r="F507" s="978"/>
      <c r="G507" s="696"/>
    </row>
    <row r="508" spans="1:7" s="746" customFormat="1" ht="12" customHeight="1">
      <c r="A508" s="825"/>
      <c r="B508" s="825"/>
      <c r="C508" s="833"/>
      <c r="D508" s="825"/>
      <c r="E508" s="696"/>
      <c r="F508" s="862"/>
      <c r="G508" s="696"/>
    </row>
    <row r="509" spans="1:7">
      <c r="A509" s="986" t="s">
        <v>1211</v>
      </c>
      <c r="B509" s="986"/>
      <c r="C509" s="986"/>
      <c r="D509" s="986"/>
      <c r="E509" s="986"/>
      <c r="F509" s="986"/>
      <c r="G509" s="986"/>
    </row>
    <row r="510" spans="1:7">
      <c r="A510" s="825"/>
      <c r="B510" s="825"/>
      <c r="C510" s="854"/>
      <c r="F510" s="863"/>
    </row>
    <row r="511" spans="1:7">
      <c r="B511" s="1068" t="s">
        <v>484</v>
      </c>
      <c r="C511" s="1068"/>
      <c r="D511" s="1068"/>
      <c r="E511" s="1068"/>
      <c r="F511" s="1068"/>
    </row>
    <row r="512" spans="1:7">
      <c r="A512" s="825"/>
      <c r="B512" s="825"/>
      <c r="C512" s="854"/>
      <c r="D512" s="825"/>
      <c r="F512" s="825"/>
    </row>
    <row r="513" spans="1:7">
      <c r="A513" s="1036" t="s">
        <v>1212</v>
      </c>
      <c r="B513" s="1036"/>
      <c r="C513" s="1036"/>
      <c r="D513" s="1036"/>
      <c r="E513" s="1036"/>
      <c r="F513" s="1036"/>
      <c r="G513" s="1036"/>
    </row>
    <row r="514" spans="1:7">
      <c r="A514" s="825"/>
      <c r="B514" s="825"/>
      <c r="C514" s="854"/>
      <c r="D514" s="825"/>
      <c r="F514" s="825"/>
    </row>
    <row r="515" spans="1:7">
      <c r="C515" s="854"/>
      <c r="D515" s="1003" t="s">
        <v>737</v>
      </c>
      <c r="E515" s="1003"/>
      <c r="F515" s="1003"/>
    </row>
    <row r="516" spans="1:7">
      <c r="C516" s="854"/>
      <c r="D516" s="1006" t="s">
        <v>1269</v>
      </c>
      <c r="E516" s="1006"/>
      <c r="F516" s="1006"/>
    </row>
    <row r="517" spans="1:7">
      <c r="C517" s="854"/>
      <c r="D517" s="810"/>
      <c r="E517" s="810"/>
      <c r="F517" s="810"/>
    </row>
    <row r="518" spans="1:7" ht="13.7" customHeight="1">
      <c r="A518" s="822"/>
      <c r="B518" s="823" t="s">
        <v>329</v>
      </c>
      <c r="C518" s="854"/>
      <c r="D518" s="1006" t="s">
        <v>979</v>
      </c>
      <c r="E518" s="1006"/>
      <c r="F518" s="1006"/>
      <c r="G518" s="815"/>
    </row>
    <row r="519" spans="1:7" ht="13.7" customHeight="1">
      <c r="A519" s="854"/>
      <c r="B519" s="854"/>
      <c r="C519" s="854"/>
      <c r="D519" s="810"/>
      <c r="E519" s="642"/>
      <c r="F519" s="642"/>
      <c r="G519" s="815"/>
    </row>
    <row r="520" spans="1:7" ht="14.25">
      <c r="A520" s="822"/>
      <c r="B520" s="823" t="s">
        <v>329</v>
      </c>
      <c r="C520" s="854"/>
      <c r="D520" s="1004" t="s">
        <v>1270</v>
      </c>
      <c r="E520" s="1004"/>
      <c r="F520" s="1004"/>
      <c r="G520" s="815"/>
    </row>
    <row r="521" spans="1:7">
      <c r="A521" s="854"/>
      <c r="B521" s="854"/>
      <c r="C521" s="854"/>
      <c r="D521" s="1004"/>
      <c r="E521" s="1004"/>
      <c r="F521" s="1004"/>
      <c r="G521" s="815"/>
    </row>
    <row r="522" spans="1:7">
      <c r="A522" s="854"/>
      <c r="B522" s="854"/>
      <c r="C522" s="854"/>
      <c r="D522" s="825"/>
      <c r="E522" s="825"/>
      <c r="F522" s="825"/>
      <c r="G522" s="815"/>
    </row>
    <row r="523" spans="1:7" ht="14.25">
      <c r="A523" s="822"/>
      <c r="B523" s="823" t="s">
        <v>329</v>
      </c>
      <c r="C523" s="854"/>
      <c r="D523" s="1004" t="s">
        <v>1271</v>
      </c>
      <c r="E523" s="1004"/>
      <c r="F523" s="1004"/>
      <c r="G523" s="815"/>
    </row>
    <row r="524" spans="1:7">
      <c r="A524" s="854"/>
      <c r="B524" s="854"/>
      <c r="C524" s="854"/>
      <c r="D524" s="1004"/>
      <c r="E524" s="1004"/>
      <c r="F524" s="1004"/>
      <c r="G524" s="815"/>
    </row>
    <row r="525" spans="1:7">
      <c r="A525" s="854"/>
      <c r="B525" s="854"/>
      <c r="C525" s="854"/>
      <c r="D525" s="825"/>
      <c r="E525" s="825"/>
      <c r="F525" s="825"/>
      <c r="G525" s="815"/>
    </row>
    <row r="526" spans="1:7" ht="14.25">
      <c r="A526" s="822"/>
      <c r="B526" s="823" t="s">
        <v>329</v>
      </c>
      <c r="C526" s="854"/>
      <c r="D526" s="1004" t="s">
        <v>1272</v>
      </c>
      <c r="E526" s="1004"/>
      <c r="F526" s="1004"/>
      <c r="G526" s="815"/>
    </row>
    <row r="527" spans="1:7">
      <c r="A527" s="854"/>
      <c r="B527" s="854"/>
      <c r="C527" s="854"/>
      <c r="D527" s="1004"/>
      <c r="E527" s="1004"/>
      <c r="F527" s="1004"/>
      <c r="G527" s="815"/>
    </row>
    <row r="528" spans="1:7">
      <c r="A528" s="854"/>
      <c r="B528" s="854"/>
      <c r="C528" s="854"/>
      <c r="D528" s="825"/>
      <c r="E528" s="825"/>
      <c r="F528" s="825"/>
      <c r="G528" s="815"/>
    </row>
    <row r="529" spans="1:7" ht="14.25">
      <c r="A529" s="822"/>
      <c r="B529" s="823" t="s">
        <v>329</v>
      </c>
      <c r="C529" s="854"/>
      <c r="D529" s="1004" t="s">
        <v>1273</v>
      </c>
      <c r="E529" s="1004"/>
      <c r="F529" s="1004"/>
      <c r="G529" s="815"/>
    </row>
    <row r="530" spans="1:7">
      <c r="A530" s="854"/>
      <c r="B530" s="854"/>
      <c r="C530" s="854"/>
      <c r="D530" s="1004"/>
      <c r="E530" s="1004"/>
      <c r="F530" s="1004"/>
      <c r="G530" s="815"/>
    </row>
    <row r="531" spans="1:7">
      <c r="A531" s="854"/>
      <c r="B531" s="854"/>
      <c r="C531" s="854"/>
      <c r="D531" s="1004"/>
      <c r="E531" s="1004"/>
      <c r="F531" s="1004"/>
      <c r="G531" s="815"/>
    </row>
    <row r="532" spans="1:7">
      <c r="A532" s="854"/>
      <c r="B532" s="854"/>
      <c r="C532" s="854"/>
      <c r="D532" s="825"/>
      <c r="E532" s="825"/>
      <c r="F532" s="825"/>
    </row>
    <row r="533" spans="1:7" ht="14.25">
      <c r="A533" s="822"/>
      <c r="B533" s="823" t="s">
        <v>329</v>
      </c>
      <c r="C533" s="854"/>
      <c r="D533" s="1058" t="s">
        <v>1391</v>
      </c>
      <c r="E533" s="1058"/>
      <c r="F533" s="1058"/>
    </row>
    <row r="534" spans="1:7">
      <c r="A534" s="854"/>
      <c r="B534" s="854"/>
      <c r="C534" s="854"/>
      <c r="D534" s="1058"/>
      <c r="E534" s="1058"/>
      <c r="F534" s="1058"/>
    </row>
    <row r="535" spans="1:7">
      <c r="A535" s="854"/>
      <c r="B535" s="854"/>
      <c r="C535" s="854"/>
      <c r="D535" s="825"/>
      <c r="E535" s="825"/>
      <c r="F535" s="825"/>
    </row>
    <row r="536" spans="1:7" ht="14.25">
      <c r="A536" s="822"/>
      <c r="B536" s="823" t="s">
        <v>329</v>
      </c>
      <c r="C536" s="854"/>
      <c r="D536" s="1004" t="s">
        <v>1275</v>
      </c>
      <c r="E536" s="1004"/>
      <c r="F536" s="1004"/>
    </row>
    <row r="537" spans="1:7">
      <c r="A537" s="854"/>
      <c r="B537" s="854"/>
      <c r="C537" s="854"/>
      <c r="D537" s="1004"/>
      <c r="E537" s="1004"/>
      <c r="F537" s="1004"/>
      <c r="G537" s="844"/>
    </row>
    <row r="538" spans="1:7">
      <c r="A538" s="854"/>
      <c r="B538" s="854"/>
      <c r="C538" s="854"/>
      <c r="D538" s="825"/>
      <c r="E538" s="825"/>
      <c r="F538" s="825"/>
      <c r="G538" s="844"/>
    </row>
    <row r="539" spans="1:7" ht="14.25">
      <c r="A539" s="822"/>
      <c r="B539" s="823" t="s">
        <v>329</v>
      </c>
      <c r="C539" s="854"/>
      <c r="D539" s="1006" t="s">
        <v>1276</v>
      </c>
      <c r="E539" s="1006"/>
      <c r="F539" s="1006"/>
      <c r="G539" s="844"/>
    </row>
    <row r="540" spans="1:7">
      <c r="A540" s="841"/>
      <c r="B540" s="841"/>
      <c r="C540" s="854"/>
      <c r="D540" s="1006" t="s">
        <v>905</v>
      </c>
      <c r="E540" s="1006"/>
      <c r="F540" s="1006"/>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90" t="s">
        <v>1278</v>
      </c>
      <c r="E543" s="1090"/>
      <c r="F543" s="1090"/>
      <c r="G543" s="844"/>
    </row>
    <row r="544" spans="1:7">
      <c r="C544" s="854"/>
      <c r="D544" s="1004" t="s">
        <v>1279</v>
      </c>
      <c r="E544" s="1004"/>
      <c r="F544" s="1004"/>
      <c r="G544" s="844"/>
    </row>
    <row r="545" spans="1:7">
      <c r="A545" s="854"/>
      <c r="B545" s="854"/>
      <c r="C545" s="854"/>
      <c r="D545" s="1004"/>
      <c r="E545" s="1004"/>
      <c r="F545" s="1004"/>
      <c r="G545" s="844"/>
    </row>
    <row r="546" spans="1:7">
      <c r="A546" s="854"/>
      <c r="B546" s="854"/>
      <c r="C546" s="854"/>
      <c r="D546" s="1004"/>
      <c r="E546" s="1004"/>
      <c r="F546" s="1004"/>
      <c r="G546" s="844"/>
    </row>
    <row r="547" spans="1:7">
      <c r="A547" s="854"/>
      <c r="B547" s="854"/>
      <c r="C547" s="854"/>
      <c r="D547" s="825"/>
      <c r="E547" s="825"/>
      <c r="F547" s="825"/>
      <c r="G547" s="844"/>
    </row>
    <row r="548" spans="1:7" ht="14.25">
      <c r="A548" s="822"/>
      <c r="B548" s="823" t="s">
        <v>329</v>
      </c>
      <c r="C548" s="854"/>
      <c r="D548" s="1004" t="s">
        <v>1280</v>
      </c>
      <c r="E548" s="1004"/>
      <c r="F548" s="1004"/>
      <c r="G548" s="844"/>
    </row>
    <row r="549" spans="1:7" ht="14.25">
      <c r="A549" s="822"/>
      <c r="B549" s="822"/>
      <c r="C549" s="854"/>
      <c r="D549" s="1004"/>
      <c r="E549" s="1004"/>
      <c r="F549" s="1004"/>
      <c r="G549" s="844"/>
    </row>
    <row r="550" spans="1:7" ht="14.25">
      <c r="A550" s="822"/>
      <c r="B550" s="822"/>
      <c r="C550" s="854"/>
      <c r="D550" s="1004"/>
      <c r="E550" s="1004"/>
      <c r="F550" s="1004"/>
      <c r="G550" s="844"/>
    </row>
    <row r="551" spans="1:7" ht="14.25">
      <c r="A551" s="822"/>
      <c r="B551" s="822"/>
      <c r="C551" s="854"/>
      <c r="D551" s="1004"/>
      <c r="E551" s="1004"/>
      <c r="F551" s="1004"/>
      <c r="G551" s="844"/>
    </row>
    <row r="552" spans="1:7" ht="14.25">
      <c r="A552" s="822"/>
      <c r="B552" s="822"/>
      <c r="C552" s="854"/>
      <c r="D552" s="825"/>
      <c r="E552" s="825"/>
      <c r="F552" s="825"/>
      <c r="G552" s="844"/>
    </row>
    <row r="553" spans="1:7">
      <c r="A553" s="986" t="s">
        <v>1213</v>
      </c>
      <c r="B553" s="986"/>
      <c r="C553" s="986"/>
      <c r="D553" s="986"/>
      <c r="E553" s="986"/>
      <c r="F553" s="986"/>
      <c r="G553" s="986"/>
    </row>
    <row r="554" spans="1:7">
      <c r="A554" s="854"/>
      <c r="B554" s="854"/>
      <c r="C554" s="854"/>
      <c r="E554" s="825"/>
      <c r="F554" s="825"/>
      <c r="G554" s="844"/>
    </row>
    <row r="555" spans="1:7" ht="12.75" customHeight="1">
      <c r="C555" s="818"/>
      <c r="D555" s="1075" t="s">
        <v>225</v>
      </c>
      <c r="E555" s="1075"/>
      <c r="F555" s="1075"/>
      <c r="G555" s="844"/>
    </row>
    <row r="556" spans="1:7">
      <c r="A556" s="820"/>
      <c r="B556" s="820"/>
      <c r="C556" s="820"/>
      <c r="D556" s="1009" t="s">
        <v>1229</v>
      </c>
      <c r="E556" s="1009"/>
      <c r="F556" s="1009"/>
      <c r="G556" s="844"/>
    </row>
    <row r="557" spans="1:7">
      <c r="A557" s="815"/>
      <c r="B557" s="815"/>
      <c r="C557" s="820"/>
      <c r="D557" s="864"/>
      <c r="G557" s="844"/>
    </row>
    <row r="558" spans="1:7">
      <c r="A558" s="820"/>
      <c r="B558" s="823" t="s">
        <v>329</v>
      </c>
      <c r="D558" s="1009" t="s">
        <v>985</v>
      </c>
      <c r="E558" s="1009"/>
      <c r="F558" s="1009"/>
      <c r="G558" s="844"/>
    </row>
    <row r="559" spans="1:7">
      <c r="A559" s="841"/>
      <c r="B559" s="841"/>
      <c r="D559" s="839"/>
    </row>
    <row r="560" spans="1:7">
      <c r="A560" s="841"/>
      <c r="B560" s="823" t="s">
        <v>329</v>
      </c>
      <c r="D560" s="985" t="s">
        <v>1230</v>
      </c>
      <c r="E560" s="985"/>
      <c r="F560" s="985"/>
    </row>
    <row r="561" spans="1:7">
      <c r="A561" s="841"/>
      <c r="B561" s="841"/>
      <c r="D561" s="985"/>
      <c r="E561" s="985"/>
      <c r="F561" s="985"/>
      <c r="G561" s="815"/>
    </row>
    <row r="562" spans="1:7">
      <c r="A562" s="841"/>
      <c r="B562" s="841"/>
      <c r="D562" s="985"/>
      <c r="E562" s="985"/>
      <c r="F562" s="985"/>
      <c r="G562" s="815"/>
    </row>
    <row r="563" spans="1:7">
      <c r="A563" s="841"/>
      <c r="B563" s="841"/>
      <c r="D563" s="985"/>
      <c r="E563" s="985"/>
      <c r="F563" s="985"/>
      <c r="G563" s="815"/>
    </row>
    <row r="564" spans="1:7">
      <c r="A564" s="841"/>
      <c r="B564" s="823" t="s">
        <v>329</v>
      </c>
      <c r="D564" s="985" t="s">
        <v>1231</v>
      </c>
      <c r="E564" s="985"/>
      <c r="F564" s="985"/>
      <c r="G564" s="815"/>
    </row>
    <row r="565" spans="1:7">
      <c r="A565" s="841"/>
      <c r="B565" s="841"/>
      <c r="D565" s="985"/>
      <c r="E565" s="985"/>
      <c r="F565" s="985"/>
      <c r="G565" s="815"/>
    </row>
    <row r="566" spans="1:7">
      <c r="A566" s="841"/>
      <c r="B566" s="841"/>
      <c r="D566" s="985"/>
      <c r="E566" s="985"/>
      <c r="F566" s="985"/>
      <c r="G566" s="815"/>
    </row>
    <row r="567" spans="1:7">
      <c r="A567" s="841"/>
      <c r="B567" s="841"/>
      <c r="D567" s="985"/>
      <c r="E567" s="985"/>
      <c r="F567" s="985"/>
      <c r="G567" s="815"/>
    </row>
    <row r="568" spans="1:7">
      <c r="A568" s="841"/>
      <c r="B568" s="841"/>
      <c r="D568" s="807"/>
      <c r="E568" s="807"/>
      <c r="F568" s="807"/>
      <c r="G568" s="815"/>
    </row>
    <row r="569" spans="1:7">
      <c r="A569" s="841"/>
      <c r="B569" s="823" t="s">
        <v>329</v>
      </c>
      <c r="D569" s="985" t="s">
        <v>1232</v>
      </c>
      <c r="E569" s="985"/>
      <c r="F569" s="985"/>
      <c r="G569" s="815"/>
    </row>
    <row r="570" spans="1:7">
      <c r="A570" s="841"/>
      <c r="B570" s="841"/>
      <c r="D570" s="985"/>
      <c r="E570" s="985"/>
      <c r="F570" s="985"/>
      <c r="G570" s="815"/>
    </row>
    <row r="571" spans="1:7">
      <c r="A571" s="841"/>
      <c r="B571" s="841"/>
      <c r="D571" s="864"/>
      <c r="G571" s="815"/>
    </row>
    <row r="572" spans="1:7">
      <c r="A572" s="841"/>
      <c r="B572" s="823" t="s">
        <v>329</v>
      </c>
      <c r="D572" s="1009" t="s">
        <v>1233</v>
      </c>
      <c r="E572" s="1009"/>
      <c r="F572" s="1009"/>
      <c r="G572" s="815"/>
    </row>
    <row r="573" spans="1:7">
      <c r="A573" s="841"/>
      <c r="B573" s="841"/>
      <c r="D573" s="1009"/>
      <c r="E573" s="1009"/>
      <c r="F573" s="1009"/>
      <c r="G573" s="815"/>
    </row>
    <row r="574" spans="1:7">
      <c r="A574" s="841"/>
      <c r="B574" s="841"/>
      <c r="D574" s="864"/>
      <c r="G574" s="815"/>
    </row>
    <row r="575" spans="1:7" ht="14.25">
      <c r="A575" s="822"/>
      <c r="B575" s="823" t="s">
        <v>329</v>
      </c>
      <c r="D575" s="1009" t="s">
        <v>980</v>
      </c>
      <c r="E575" s="1009"/>
      <c r="F575" s="1009"/>
      <c r="G575" s="815"/>
    </row>
    <row r="576" spans="1:7" ht="14.25">
      <c r="A576" s="822"/>
      <c r="B576" s="822"/>
      <c r="D576" s="864"/>
      <c r="G576" s="815"/>
    </row>
    <row r="577" spans="1:7">
      <c r="A577" s="986" t="s">
        <v>1214</v>
      </c>
      <c r="B577" s="986"/>
      <c r="C577" s="986"/>
      <c r="D577" s="986"/>
      <c r="E577" s="986"/>
      <c r="F577" s="986"/>
      <c r="G577" s="986"/>
    </row>
    <row r="578" spans="1:7"/>
    <row r="579" spans="1:7">
      <c r="D579" s="1003" t="s">
        <v>1314</v>
      </c>
      <c r="E579" s="1003"/>
      <c r="F579" s="1003"/>
    </row>
    <row r="580" spans="1:7">
      <c r="D580" s="1042" t="s">
        <v>1315</v>
      </c>
      <c r="E580" s="1042"/>
      <c r="F580" s="1042"/>
    </row>
    <row r="581" spans="1:7">
      <c r="D581" s="804"/>
      <c r="E581" s="746"/>
      <c r="F581" s="746"/>
    </row>
    <row r="582" spans="1:7" s="816" customFormat="1" ht="14.25">
      <c r="A582" s="830"/>
      <c r="B582" s="823" t="s">
        <v>329</v>
      </c>
      <c r="C582" s="826"/>
      <c r="D582" s="1005" t="s">
        <v>1316</v>
      </c>
      <c r="E582" s="1005"/>
      <c r="F582" s="1005"/>
      <c r="G582" s="827"/>
    </row>
    <row r="583" spans="1:7">
      <c r="D583" s="1005"/>
      <c r="E583" s="1005"/>
      <c r="F583" s="1005"/>
    </row>
    <row r="584" spans="1:7">
      <c r="D584" s="1005"/>
      <c r="E584" s="1005"/>
      <c r="F584" s="1005"/>
    </row>
    <row r="585" spans="1:7"/>
    <row r="586" spans="1:7">
      <c r="A586" s="986" t="s">
        <v>1215</v>
      </c>
      <c r="B586" s="986"/>
      <c r="C586" s="986"/>
      <c r="D586" s="986"/>
      <c r="E586" s="986"/>
      <c r="F586" s="986"/>
      <c r="G586" s="986"/>
    </row>
    <row r="587" spans="1:7">
      <c r="A587" s="825"/>
      <c r="B587" s="825"/>
      <c r="G587" s="844"/>
    </row>
    <row r="588" spans="1:7">
      <c r="A588" s="865"/>
      <c r="B588" s="865"/>
      <c r="C588" s="818"/>
      <c r="D588" s="1043" t="s">
        <v>1317</v>
      </c>
      <c r="E588" s="1043"/>
      <c r="F588" s="1043"/>
      <c r="G588" s="844"/>
    </row>
    <row r="589" spans="1:7">
      <c r="A589" s="865"/>
      <c r="B589" s="865"/>
      <c r="C589" s="818"/>
      <c r="D589" s="1043"/>
      <c r="E589" s="1043"/>
      <c r="F589" s="1043"/>
      <c r="G589" s="844"/>
    </row>
    <row r="590" spans="1:7">
      <c r="C590" s="820"/>
      <c r="D590" s="1042" t="s">
        <v>1318</v>
      </c>
      <c r="E590" s="1042"/>
      <c r="F590" s="1042"/>
      <c r="G590" s="844"/>
    </row>
    <row r="591" spans="1:7">
      <c r="C591" s="820"/>
      <c r="D591" s="804"/>
      <c r="E591" s="804"/>
      <c r="F591" s="804"/>
      <c r="G591" s="844"/>
    </row>
    <row r="592" spans="1:7">
      <c r="A592" s="841"/>
      <c r="B592" s="823" t="s">
        <v>329</v>
      </c>
      <c r="D592" s="1042" t="s">
        <v>467</v>
      </c>
      <c r="E592" s="1042"/>
      <c r="F592" s="1042"/>
      <c r="G592" s="844"/>
    </row>
    <row r="593" spans="1:7">
      <c r="C593" s="866"/>
      <c r="E593" s="815"/>
      <c r="G593" s="844"/>
    </row>
    <row r="594" spans="1:7">
      <c r="A594" s="841"/>
      <c r="B594" s="823" t="s">
        <v>329</v>
      </c>
      <c r="D594" s="1002" t="s">
        <v>1319</v>
      </c>
      <c r="E594" s="1002"/>
      <c r="F594" s="1002"/>
      <c r="G594" s="844"/>
    </row>
    <row r="595" spans="1:7">
      <c r="D595" s="1002"/>
      <c r="E595" s="1002"/>
      <c r="F595" s="1002"/>
      <c r="G595" s="844"/>
    </row>
    <row r="596" spans="1:7">
      <c r="D596" s="815"/>
      <c r="G596" s="844"/>
    </row>
    <row r="597" spans="1:7">
      <c r="B597" s="823" t="s">
        <v>329</v>
      </c>
      <c r="D597" s="1002" t="s">
        <v>1320</v>
      </c>
      <c r="E597" s="1002"/>
      <c r="F597" s="1002"/>
      <c r="G597" s="844"/>
    </row>
    <row r="598" spans="1:7">
      <c r="C598" s="866"/>
      <c r="D598" s="1002"/>
      <c r="E598" s="1002"/>
      <c r="F598" s="1002"/>
      <c r="G598" s="844"/>
    </row>
    <row r="599" spans="1:7">
      <c r="C599" s="866"/>
      <c r="G599" s="844"/>
    </row>
    <row r="600" spans="1:7">
      <c r="B600" s="823" t="s">
        <v>329</v>
      </c>
      <c r="C600" s="866"/>
      <c r="D600" s="1002" t="s">
        <v>1321</v>
      </c>
      <c r="E600" s="1002"/>
      <c r="F600" s="1002"/>
      <c r="G600" s="844"/>
    </row>
    <row r="601" spans="1:7">
      <c r="C601" s="866"/>
      <c r="D601" s="1002"/>
      <c r="E601" s="1002"/>
      <c r="F601" s="1002"/>
      <c r="G601" s="844"/>
    </row>
    <row r="602" spans="1:7">
      <c r="C602" s="866"/>
      <c r="G602" s="844"/>
    </row>
    <row r="603" spans="1:7">
      <c r="A603" s="986" t="s">
        <v>1216</v>
      </c>
      <c r="B603" s="986"/>
      <c r="C603" s="986"/>
      <c r="D603" s="986"/>
      <c r="E603" s="986"/>
      <c r="F603" s="986"/>
      <c r="G603" s="986"/>
    </row>
    <row r="604" spans="1:7">
      <c r="A604" s="867"/>
      <c r="B604" s="867"/>
      <c r="C604" s="867"/>
      <c r="G604" s="844"/>
    </row>
    <row r="605" spans="1:7">
      <c r="C605" s="841"/>
      <c r="D605" s="1003" t="s">
        <v>1322</v>
      </c>
      <c r="E605" s="1003"/>
      <c r="F605" s="1003"/>
      <c r="G605" s="844"/>
    </row>
    <row r="606" spans="1:7">
      <c r="A606" s="841"/>
      <c r="B606" s="841"/>
      <c r="C606" s="843"/>
      <c r="D606" s="819"/>
      <c r="G606" s="844"/>
    </row>
    <row r="607" spans="1:7" ht="14.25">
      <c r="A607" s="822"/>
      <c r="B607" s="823" t="s">
        <v>329</v>
      </c>
      <c r="C607" s="843"/>
      <c r="D607" s="1004" t="s">
        <v>1566</v>
      </c>
      <c r="E607" s="1004"/>
      <c r="F607" s="1004"/>
      <c r="G607" s="844"/>
    </row>
    <row r="608" spans="1:7">
      <c r="C608" s="843"/>
      <c r="D608" s="1004"/>
      <c r="E608" s="1004"/>
      <c r="F608" s="1004"/>
      <c r="G608" s="844"/>
    </row>
    <row r="609" spans="1:7">
      <c r="C609" s="843"/>
      <c r="D609" s="1004"/>
      <c r="E609" s="1004"/>
      <c r="F609" s="1004"/>
      <c r="G609" s="844"/>
    </row>
    <row r="610" spans="1:7">
      <c r="C610" s="843"/>
      <c r="D610" s="1004"/>
      <c r="E610" s="1004"/>
      <c r="F610" s="1004"/>
      <c r="G610" s="844"/>
    </row>
    <row r="611" spans="1:7">
      <c r="C611" s="843"/>
      <c r="D611" s="1004"/>
      <c r="E611" s="1004"/>
      <c r="F611" s="1004"/>
      <c r="G611" s="844"/>
    </row>
    <row r="612" spans="1:7">
      <c r="C612" s="843"/>
      <c r="D612" s="1004"/>
      <c r="E612" s="1004"/>
      <c r="F612" s="1004"/>
      <c r="G612" s="844"/>
    </row>
    <row r="613" spans="1:7">
      <c r="C613" s="843"/>
      <c r="D613" s="809"/>
      <c r="E613" s="809"/>
      <c r="F613" s="809"/>
      <c r="G613" s="844"/>
    </row>
    <row r="614" spans="1:7" ht="14.25">
      <c r="A614" s="822"/>
      <c r="B614" s="823" t="s">
        <v>329</v>
      </c>
      <c r="C614" s="843"/>
      <c r="D614" s="1004" t="s">
        <v>1324</v>
      </c>
      <c r="E614" s="1004"/>
      <c r="F614" s="1004"/>
      <c r="G614" s="844"/>
    </row>
    <row r="615" spans="1:7">
      <c r="A615" s="854"/>
      <c r="B615" s="854"/>
      <c r="C615" s="854"/>
      <c r="D615" s="1004"/>
      <c r="E615" s="1004"/>
      <c r="F615" s="1004"/>
      <c r="G615" s="844"/>
    </row>
    <row r="616" spans="1:7">
      <c r="A616" s="854"/>
      <c r="B616" s="854"/>
      <c r="C616" s="854"/>
      <c r="D616" s="810"/>
      <c r="E616" s="868"/>
      <c r="F616" s="868"/>
      <c r="G616" s="844"/>
    </row>
    <row r="617" spans="1:7" ht="14.25">
      <c r="A617" s="822"/>
      <c r="B617" s="823" t="s">
        <v>329</v>
      </c>
      <c r="C617" s="854"/>
      <c r="D617" s="1005" t="s">
        <v>1493</v>
      </c>
      <c r="E617" s="1005"/>
      <c r="F617" s="1005"/>
      <c r="G617" s="844"/>
    </row>
    <row r="618" spans="1:7" ht="14.25">
      <c r="A618" s="822"/>
      <c r="B618" s="822"/>
      <c r="C618" s="854"/>
      <c r="D618" s="1005"/>
      <c r="E618" s="1005"/>
      <c r="F618" s="1005"/>
      <c r="G618" s="844"/>
    </row>
    <row r="619" spans="1:7" ht="14.25">
      <c r="A619" s="822"/>
      <c r="B619" s="822"/>
      <c r="C619" s="854"/>
      <c r="D619" s="1005"/>
      <c r="E619" s="1005"/>
      <c r="F619" s="1005"/>
      <c r="G619" s="844"/>
    </row>
    <row r="620" spans="1:7">
      <c r="A620" s="854"/>
      <c r="B620" s="823" t="s">
        <v>329</v>
      </c>
      <c r="C620" s="854"/>
      <c r="D620" s="1006" t="s">
        <v>1326</v>
      </c>
      <c r="E620" s="1006"/>
      <c r="F620" s="1006"/>
      <c r="G620" s="844"/>
    </row>
    <row r="621" spans="1:7">
      <c r="A621" s="854"/>
      <c r="B621" s="854"/>
      <c r="C621" s="854"/>
      <c r="D621" s="751"/>
      <c r="E621" s="751"/>
      <c r="F621" s="751"/>
      <c r="G621" s="844"/>
    </row>
    <row r="622" spans="1:7">
      <c r="A622" s="986" t="s">
        <v>1217</v>
      </c>
      <c r="B622" s="986"/>
      <c r="C622" s="986"/>
      <c r="D622" s="986"/>
      <c r="E622" s="986"/>
      <c r="F622" s="986"/>
      <c r="G622" s="986"/>
    </row>
    <row r="623" spans="1:7">
      <c r="A623" s="825"/>
      <c r="B623" s="825"/>
      <c r="C623" s="854"/>
      <c r="D623" s="868"/>
      <c r="E623" s="868"/>
      <c r="F623" s="868"/>
      <c r="G623" s="844"/>
    </row>
    <row r="624" spans="1:7">
      <c r="C624" s="867"/>
      <c r="D624" s="1082" t="s">
        <v>1376</v>
      </c>
      <c r="E624" s="1082"/>
      <c r="F624" s="1082"/>
      <c r="G624" s="844"/>
    </row>
    <row r="625" spans="1:7">
      <c r="A625" s="820"/>
      <c r="B625" s="820"/>
      <c r="C625" s="820"/>
      <c r="D625" s="1083" t="s">
        <v>1377</v>
      </c>
      <c r="E625" s="1083"/>
      <c r="F625" s="1083"/>
      <c r="G625" s="844"/>
    </row>
    <row r="626" spans="1:7">
      <c r="A626" s="820"/>
      <c r="B626" s="820"/>
      <c r="C626" s="820"/>
      <c r="D626" s="751"/>
      <c r="E626" s="751"/>
      <c r="F626" s="751"/>
      <c r="G626" s="844"/>
    </row>
    <row r="627" spans="1:7" ht="12.75" customHeight="1">
      <c r="B627" s="823" t="s">
        <v>329</v>
      </c>
      <c r="C627" s="854"/>
      <c r="D627" s="1073" t="s">
        <v>1600</v>
      </c>
      <c r="E627" s="1073"/>
      <c r="F627" s="1073"/>
    </row>
    <row r="628" spans="1:7">
      <c r="D628" s="1073"/>
      <c r="E628" s="1073"/>
      <c r="F628" s="1073"/>
    </row>
    <row r="629" spans="1:7">
      <c r="D629" s="1073"/>
      <c r="E629" s="1073"/>
      <c r="F629" s="1073"/>
    </row>
    <row r="630" spans="1:7">
      <c r="D630" s="1073"/>
      <c r="E630" s="1073"/>
      <c r="F630" s="1073"/>
    </row>
    <row r="631" spans="1:7" ht="14.65" customHeight="1">
      <c r="A631" s="822"/>
      <c r="B631" s="822"/>
      <c r="C631" s="854"/>
      <c r="D631" s="943"/>
      <c r="E631" s="943"/>
      <c r="F631" s="943"/>
      <c r="G631" s="844"/>
    </row>
    <row r="632" spans="1:7" ht="12.75" customHeight="1">
      <c r="A632" s="820"/>
      <c r="B632" s="823" t="s">
        <v>329</v>
      </c>
      <c r="C632" s="854"/>
      <c r="D632" s="1073" t="s">
        <v>1603</v>
      </c>
      <c r="E632" s="1073"/>
      <c r="F632" s="1073"/>
      <c r="G632" s="844"/>
    </row>
    <row r="633" spans="1:7" ht="14.25">
      <c r="A633" s="820"/>
      <c r="B633" s="822"/>
      <c r="C633" s="854"/>
      <c r="D633" s="1073"/>
      <c r="E633" s="1073"/>
      <c r="F633" s="1073"/>
      <c r="G633" s="844"/>
    </row>
    <row r="634" spans="1:7" ht="14.25">
      <c r="A634" s="820"/>
      <c r="B634" s="822"/>
      <c r="C634" s="854"/>
      <c r="D634" s="1073"/>
      <c r="E634" s="1073"/>
      <c r="F634" s="1073"/>
      <c r="G634" s="844"/>
    </row>
    <row r="635" spans="1:7" ht="14.25">
      <c r="A635" s="820"/>
      <c r="B635" s="822"/>
      <c r="C635" s="854"/>
      <c r="D635" s="1073"/>
      <c r="E635" s="1073"/>
      <c r="F635" s="1073"/>
      <c r="G635" s="844"/>
    </row>
    <row r="636" spans="1:7" ht="14.25">
      <c r="A636" s="820"/>
      <c r="B636" s="822"/>
      <c r="C636" s="854"/>
      <c r="D636" s="1073"/>
      <c r="E636" s="1073"/>
      <c r="F636" s="1073"/>
      <c r="G636" s="844"/>
    </row>
    <row r="637" spans="1:7" ht="14.25" customHeight="1">
      <c r="A637" s="820"/>
      <c r="B637" s="822"/>
      <c r="C637" s="854"/>
      <c r="F637" s="944"/>
      <c r="G637" s="844"/>
    </row>
    <row r="638" spans="1:7" ht="12.75" customHeight="1">
      <c r="A638" s="820"/>
      <c r="B638" s="823" t="s">
        <v>329</v>
      </c>
      <c r="C638" s="854"/>
      <c r="D638" s="1073" t="s">
        <v>1601</v>
      </c>
      <c r="E638" s="1073"/>
      <c r="F638" s="1073"/>
      <c r="G638" s="844"/>
    </row>
    <row r="639" spans="1:7" ht="14.25">
      <c r="A639" s="820"/>
      <c r="B639" s="822"/>
      <c r="C639" s="854"/>
      <c r="D639" s="1073"/>
      <c r="E639" s="1073"/>
      <c r="F639" s="1073"/>
      <c r="G639" s="844"/>
    </row>
    <row r="640" spans="1:7" ht="14.25">
      <c r="A640" s="822"/>
      <c r="B640" s="822"/>
      <c r="C640" s="854"/>
      <c r="D640" s="1073"/>
      <c r="E640" s="1073"/>
      <c r="F640" s="1073"/>
      <c r="G640" s="844"/>
    </row>
    <row r="641" spans="1:7" ht="14.25">
      <c r="A641" s="822"/>
      <c r="B641" s="822"/>
      <c r="C641" s="854"/>
      <c r="D641" s="1073"/>
      <c r="E641" s="1073"/>
      <c r="F641" s="1073"/>
      <c r="G641" s="844"/>
    </row>
    <row r="642" spans="1:7" ht="14.25">
      <c r="A642" s="822"/>
      <c r="B642" s="822"/>
      <c r="C642" s="854"/>
      <c r="D642" s="934"/>
      <c r="E642" s="934"/>
      <c r="F642" s="934"/>
      <c r="G642" s="844"/>
    </row>
    <row r="643" spans="1:7" ht="12.75" customHeight="1">
      <c r="A643" s="820"/>
      <c r="B643" s="823" t="s">
        <v>329</v>
      </c>
      <c r="C643" s="854"/>
      <c r="D643" s="1073" t="s">
        <v>1602</v>
      </c>
      <c r="E643" s="1073"/>
      <c r="F643" s="1073"/>
      <c r="G643" s="844"/>
    </row>
    <row r="644" spans="1:7" ht="12.75" customHeight="1">
      <c r="A644" s="820"/>
      <c r="B644" s="822"/>
      <c r="C644" s="854"/>
      <c r="D644" s="1073"/>
      <c r="E644" s="1073"/>
      <c r="F644" s="1073"/>
      <c r="G644" s="844"/>
    </row>
    <row r="645" spans="1:7" ht="12.75" customHeight="1">
      <c r="A645" s="820"/>
      <c r="B645" s="822"/>
      <c r="C645" s="854"/>
      <c r="D645" s="1073"/>
      <c r="E645" s="1073"/>
      <c r="F645" s="1073"/>
      <c r="G645" s="844"/>
    </row>
    <row r="646" spans="1:7" ht="12.75" customHeight="1">
      <c r="A646" s="820"/>
      <c r="B646" s="822"/>
      <c r="C646" s="854"/>
      <c r="D646" s="1073"/>
      <c r="E646" s="1073"/>
      <c r="F646" s="1073"/>
      <c r="G646" s="844"/>
    </row>
    <row r="647" spans="1:7" ht="12.75" customHeight="1">
      <c r="A647" s="820"/>
      <c r="B647" s="822"/>
      <c r="C647" s="854"/>
      <c r="D647" s="1073"/>
      <c r="E647" s="1073"/>
      <c r="F647" s="1073"/>
      <c r="G647" s="844"/>
    </row>
    <row r="648" spans="1:7" ht="12.75" customHeight="1">
      <c r="A648" s="820"/>
      <c r="B648" s="822"/>
      <c r="C648" s="854"/>
      <c r="D648" s="1073"/>
      <c r="E648" s="1073"/>
      <c r="F648" s="1073"/>
      <c r="G648" s="844"/>
    </row>
    <row r="649" spans="1:7" ht="12.75" customHeight="1">
      <c r="A649" s="820"/>
      <c r="B649" s="822"/>
      <c r="C649" s="854"/>
      <c r="D649" s="1073"/>
      <c r="E649" s="1073"/>
      <c r="F649" s="1073"/>
      <c r="G649" s="844"/>
    </row>
    <row r="650" spans="1:7" ht="12.75" customHeight="1">
      <c r="A650" s="820"/>
      <c r="B650" s="822"/>
      <c r="C650" s="854"/>
      <c r="D650" s="1073"/>
      <c r="E650" s="1073"/>
      <c r="F650" s="1073"/>
      <c r="G650" s="844"/>
    </row>
    <row r="651" spans="1:7" ht="12.75" customHeight="1">
      <c r="A651" s="820"/>
      <c r="B651" s="822"/>
      <c r="C651" s="854"/>
      <c r="D651" s="1073"/>
      <c r="E651" s="1073"/>
      <c r="F651" s="1073"/>
      <c r="G651" s="844"/>
    </row>
    <row r="652" spans="1:7" ht="14.25">
      <c r="A652" s="822"/>
      <c r="B652" s="822"/>
      <c r="C652" s="854"/>
      <c r="D652" s="934"/>
      <c r="E652" s="934"/>
      <c r="F652" s="934"/>
      <c r="G652" s="844"/>
    </row>
    <row r="653" spans="1:7" ht="14.25">
      <c r="A653" s="822"/>
      <c r="B653" s="823" t="s">
        <v>329</v>
      </c>
      <c r="C653" s="854"/>
      <c r="D653" s="1079" t="s">
        <v>1228</v>
      </c>
      <c r="E653" s="1079"/>
      <c r="F653" s="1079"/>
      <c r="G653" s="844"/>
    </row>
    <row r="654" spans="1:7" ht="14.25">
      <c r="A654" s="822"/>
      <c r="B654" s="822"/>
      <c r="C654" s="854"/>
      <c r="D654" s="1002" t="s">
        <v>1379</v>
      </c>
      <c r="E654" s="1002"/>
      <c r="F654" s="1002"/>
      <c r="G654" s="844"/>
    </row>
    <row r="655" spans="1:7" ht="14.25">
      <c r="A655" s="822"/>
      <c r="B655" s="822"/>
      <c r="C655" s="854"/>
      <c r="D655" s="1002"/>
      <c r="E655" s="1002"/>
      <c r="F655" s="1002"/>
      <c r="G655" s="844"/>
    </row>
    <row r="656" spans="1:7" ht="14.25">
      <c r="A656" s="822"/>
      <c r="B656" s="822"/>
      <c r="C656" s="854"/>
      <c r="D656" s="1002"/>
      <c r="E656" s="1002"/>
      <c r="F656" s="1002"/>
      <c r="G656" s="844"/>
    </row>
    <row r="657" spans="1:11" ht="14.25">
      <c r="A657" s="822"/>
      <c r="B657" s="822"/>
      <c r="C657" s="854"/>
      <c r="D657" s="1002"/>
      <c r="E657" s="1002"/>
      <c r="F657" s="1002"/>
      <c r="G657" s="844"/>
    </row>
    <row r="658" spans="1:11" ht="14.25">
      <c r="A658" s="822"/>
      <c r="B658" s="822"/>
      <c r="C658" s="854"/>
      <c r="D658" s="1002"/>
      <c r="E658" s="1002"/>
      <c r="F658" s="1002"/>
      <c r="G658" s="844"/>
    </row>
    <row r="659" spans="1:11" ht="14.25">
      <c r="A659" s="822"/>
      <c r="B659" s="822"/>
      <c r="C659" s="854"/>
      <c r="D659" s="1027" t="s">
        <v>1565</v>
      </c>
      <c r="E659" s="1027"/>
      <c r="F659" s="1027"/>
      <c r="G659" s="844"/>
    </row>
    <row r="660" spans="1:11">
      <c r="A660" s="854"/>
      <c r="B660" s="854"/>
      <c r="C660" s="854"/>
      <c r="D660" s="868"/>
      <c r="E660" s="868"/>
      <c r="F660" s="868"/>
      <c r="G660" s="844"/>
    </row>
    <row r="661" spans="1:11">
      <c r="A661" s="986" t="s">
        <v>1218</v>
      </c>
      <c r="B661" s="986"/>
      <c r="C661" s="986"/>
      <c r="D661" s="986"/>
      <c r="E661" s="986"/>
      <c r="F661" s="986"/>
      <c r="G661" s="986"/>
      <c r="H661" s="869"/>
      <c r="I661" s="869"/>
      <c r="J661" s="869"/>
      <c r="K661" s="869"/>
    </row>
    <row r="662" spans="1:11">
      <c r="A662" s="759"/>
      <c r="B662" s="759"/>
      <c r="C662" s="759"/>
      <c r="D662" s="759"/>
      <c r="E662" s="759"/>
      <c r="F662" s="759"/>
      <c r="G662" s="759"/>
      <c r="H662" s="869"/>
      <c r="I662" s="869"/>
      <c r="J662" s="869"/>
      <c r="K662" s="869"/>
    </row>
    <row r="663" spans="1:11">
      <c r="C663" s="867"/>
      <c r="D663" s="1003" t="s">
        <v>106</v>
      </c>
      <c r="E663" s="1003"/>
      <c r="F663" s="1003"/>
      <c r="G663" s="844"/>
      <c r="H663" s="869"/>
      <c r="I663" s="869"/>
      <c r="J663" s="869"/>
      <c r="K663" s="869"/>
    </row>
    <row r="664" spans="1:11">
      <c r="A664" s="867"/>
      <c r="B664" s="867"/>
      <c r="C664" s="867"/>
      <c r="D664" s="1003" t="s">
        <v>130</v>
      </c>
      <c r="E664" s="1003"/>
      <c r="F664" s="1003"/>
      <c r="G664" s="844"/>
      <c r="H664" s="869"/>
      <c r="I664" s="869"/>
      <c r="J664" s="869"/>
      <c r="K664" s="869"/>
    </row>
    <row r="665" spans="1:11">
      <c r="A665" s="820"/>
      <c r="B665" s="820"/>
      <c r="C665" s="820"/>
      <c r="D665" s="1006" t="s">
        <v>1254</v>
      </c>
      <c r="E665" s="1006"/>
      <c r="F665" s="1006"/>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6" t="s">
        <v>981</v>
      </c>
      <c r="E667" s="1006"/>
      <c r="F667" s="1006"/>
      <c r="G667" s="844"/>
      <c r="H667" s="869"/>
      <c r="I667" s="869"/>
      <c r="J667" s="869"/>
      <c r="K667" s="869"/>
    </row>
    <row r="668" spans="1:11">
      <c r="A668" s="820"/>
      <c r="B668" s="820"/>
      <c r="C668" s="820"/>
      <c r="D668" s="1006" t="s">
        <v>992</v>
      </c>
      <c r="E668" s="1006"/>
      <c r="F668" s="1006"/>
      <c r="G668" s="844"/>
      <c r="H668" s="869"/>
      <c r="I668" s="869"/>
      <c r="J668" s="869"/>
      <c r="K668" s="869"/>
    </row>
    <row r="669" spans="1:11">
      <c r="A669" s="820"/>
      <c r="B669" s="820"/>
      <c r="C669" s="820"/>
      <c r="D669" s="696"/>
      <c r="E669" s="1060" t="s">
        <v>1255</v>
      </c>
      <c r="F669" s="1060"/>
      <c r="G669" s="844"/>
      <c r="H669" s="869"/>
      <c r="I669" s="869"/>
      <c r="J669" s="869"/>
      <c r="K669" s="869"/>
    </row>
    <row r="670" spans="1:11">
      <c r="A670" s="820"/>
      <c r="B670" s="820"/>
      <c r="C670" s="820"/>
      <c r="D670" s="696"/>
      <c r="E670" s="1060"/>
      <c r="F670" s="1060"/>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4" t="s">
        <v>1455</v>
      </c>
      <c r="E672" s="1004"/>
      <c r="F672" s="1004"/>
      <c r="G672" s="844"/>
      <c r="H672" s="869"/>
      <c r="I672" s="869"/>
      <c r="J672" s="869"/>
      <c r="K672" s="869"/>
    </row>
    <row r="673" spans="1:11">
      <c r="A673" s="841"/>
      <c r="B673" s="841"/>
      <c r="C673" s="820"/>
      <c r="D673" s="1004"/>
      <c r="E673" s="1004"/>
      <c r="F673" s="1004"/>
      <c r="G673" s="844"/>
      <c r="H673" s="869"/>
      <c r="I673" s="869"/>
      <c r="J673" s="869"/>
      <c r="K673" s="869"/>
    </row>
    <row r="674" spans="1:11">
      <c r="A674" s="820"/>
      <c r="B674" s="820"/>
      <c r="C674" s="820"/>
      <c r="D674" s="1004"/>
      <c r="E674" s="1004"/>
      <c r="F674" s="1004"/>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6" t="s">
        <v>1022</v>
      </c>
      <c r="E676" s="1006"/>
      <c r="F676" s="1006"/>
      <c r="G676" s="844"/>
      <c r="H676" s="869"/>
      <c r="I676" s="869"/>
      <c r="J676" s="869"/>
      <c r="K676" s="869"/>
    </row>
    <row r="677" spans="1:11" ht="14.25">
      <c r="A677" s="822"/>
      <c r="B677" s="822"/>
      <c r="C677" s="820"/>
      <c r="D677" s="1006" t="s">
        <v>992</v>
      </c>
      <c r="E677" s="1006"/>
      <c r="F677" s="1006"/>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8" t="s">
        <v>1267</v>
      </c>
      <c r="E680" s="1058"/>
      <c r="F680" s="1058"/>
      <c r="G680" s="844"/>
      <c r="H680" s="869"/>
      <c r="I680" s="869"/>
      <c r="J680" s="869"/>
      <c r="K680" s="869"/>
    </row>
    <row r="681" spans="1:11">
      <c r="A681" s="820"/>
      <c r="B681" s="820"/>
      <c r="C681" s="820"/>
      <c r="D681" s="1058"/>
      <c r="E681" s="1058"/>
      <c r="F681" s="1058"/>
      <c r="G681" s="844"/>
      <c r="H681" s="869"/>
      <c r="I681" s="869"/>
      <c r="J681" s="869"/>
      <c r="K681" s="869"/>
    </row>
    <row r="682" spans="1:11">
      <c r="A682" s="820"/>
      <c r="B682" s="820"/>
      <c r="C682" s="820"/>
      <c r="D682" s="1058"/>
      <c r="E682" s="1058"/>
      <c r="F682" s="1058"/>
      <c r="G682" s="844"/>
      <c r="H682" s="869"/>
      <c r="I682" s="869"/>
      <c r="J682" s="869"/>
      <c r="K682" s="869"/>
    </row>
    <row r="683" spans="1:11">
      <c r="A683" s="820"/>
      <c r="B683" s="820"/>
      <c r="C683" s="820"/>
      <c r="D683" s="1058"/>
      <c r="E683" s="1058"/>
      <c r="F683" s="1058"/>
      <c r="G683" s="844"/>
      <c r="H683" s="869"/>
      <c r="I683" s="869"/>
      <c r="J683" s="869"/>
      <c r="K683" s="869"/>
    </row>
    <row r="684" spans="1:11">
      <c r="A684" s="820"/>
      <c r="B684" s="820"/>
      <c r="C684" s="820"/>
      <c r="D684" s="1058"/>
      <c r="E684" s="1058"/>
      <c r="F684" s="1058"/>
      <c r="G684" s="844"/>
      <c r="H684" s="869"/>
      <c r="I684" s="869"/>
      <c r="J684" s="869"/>
      <c r="K684" s="869"/>
    </row>
    <row r="685" spans="1:11" s="816" customFormat="1">
      <c r="A685" s="860"/>
      <c r="B685" s="860"/>
      <c r="C685" s="860"/>
      <c r="D685" s="1058"/>
      <c r="E685" s="1058"/>
      <c r="F685" s="1058"/>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8" t="s">
        <v>1457</v>
      </c>
      <c r="E687" s="1058"/>
      <c r="F687" s="1058"/>
      <c r="G687" s="871"/>
      <c r="H687" s="872"/>
      <c r="I687" s="872"/>
      <c r="J687" s="872"/>
      <c r="K687" s="872"/>
    </row>
    <row r="688" spans="1:11" s="816" customFormat="1">
      <c r="A688" s="860"/>
      <c r="B688" s="860"/>
      <c r="C688" s="860"/>
      <c r="D688" s="1058"/>
      <c r="E688" s="1058"/>
      <c r="F688" s="1058"/>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8" t="s">
        <v>1258</v>
      </c>
      <c r="E690" s="1058"/>
      <c r="F690" s="1058"/>
      <c r="G690" s="844"/>
      <c r="H690" s="869"/>
      <c r="I690" s="869"/>
      <c r="J690" s="869"/>
      <c r="K690" s="869"/>
    </row>
    <row r="691" spans="1:11">
      <c r="A691" s="820"/>
      <c r="B691" s="820"/>
      <c r="C691" s="820"/>
      <c r="D691" s="1058"/>
      <c r="E691" s="1058"/>
      <c r="F691" s="1058"/>
      <c r="G691" s="844"/>
      <c r="H691" s="869"/>
      <c r="I691" s="869"/>
      <c r="J691" s="869"/>
      <c r="K691" s="869"/>
    </row>
    <row r="692" spans="1:11">
      <c r="A692" s="820"/>
      <c r="B692" s="820"/>
      <c r="C692" s="820"/>
      <c r="D692" s="1058"/>
      <c r="E692" s="1058"/>
      <c r="F692" s="1058"/>
      <c r="G692" s="844"/>
      <c r="H692" s="869"/>
      <c r="I692" s="869"/>
      <c r="J692" s="869"/>
      <c r="K692" s="869"/>
    </row>
    <row r="693" spans="1:11" ht="15.2" customHeight="1">
      <c r="A693" s="820"/>
      <c r="B693" s="820"/>
      <c r="C693" s="820"/>
      <c r="D693" s="1058"/>
      <c r="E693" s="1058"/>
      <c r="F693" s="1058"/>
      <c r="G693" s="844"/>
      <c r="H693" s="869"/>
      <c r="I693" s="869"/>
      <c r="J693" s="869"/>
      <c r="K693" s="869"/>
    </row>
    <row r="694" spans="1:11" ht="15.2" customHeight="1">
      <c r="A694" s="820"/>
      <c r="B694" s="820"/>
      <c r="C694" s="820"/>
      <c r="D694" s="1058"/>
      <c r="E694" s="1058"/>
      <c r="F694" s="1058"/>
      <c r="G694" s="844"/>
      <c r="H694" s="869"/>
      <c r="I694" s="869"/>
      <c r="J694" s="869"/>
      <c r="K694" s="869"/>
    </row>
    <row r="695" spans="1:11">
      <c r="A695" s="820"/>
      <c r="B695" s="820"/>
      <c r="C695" s="820"/>
      <c r="D695" s="1058"/>
      <c r="E695" s="1058"/>
      <c r="F695" s="1058"/>
      <c r="G695" s="844"/>
      <c r="H695" s="869"/>
      <c r="I695" s="869"/>
      <c r="J695" s="869"/>
      <c r="K695" s="869"/>
    </row>
    <row r="696" spans="1:11">
      <c r="A696" s="820"/>
      <c r="B696" s="820"/>
      <c r="C696" s="820"/>
      <c r="D696" s="1058"/>
      <c r="E696" s="1058"/>
      <c r="F696" s="1058"/>
      <c r="G696" s="844"/>
      <c r="H696" s="869"/>
      <c r="I696" s="869"/>
      <c r="J696" s="869"/>
      <c r="K696" s="869"/>
    </row>
    <row r="697" spans="1:11">
      <c r="A697" s="820"/>
      <c r="B697" s="820"/>
      <c r="C697" s="820"/>
      <c r="D697" s="1058"/>
      <c r="E697" s="1058"/>
      <c r="F697" s="1058"/>
      <c r="G697" s="844"/>
      <c r="H697" s="869"/>
      <c r="I697" s="869"/>
      <c r="J697" s="869"/>
      <c r="K697" s="869"/>
    </row>
    <row r="698" spans="1:11" ht="15.2" customHeight="1">
      <c r="A698" s="820"/>
      <c r="B698" s="820"/>
      <c r="C698" s="820"/>
      <c r="D698" s="1058"/>
      <c r="E698" s="1058"/>
      <c r="F698" s="1058"/>
      <c r="G698" s="844"/>
      <c r="H698" s="869"/>
      <c r="I698" s="869"/>
      <c r="J698" s="869"/>
      <c r="K698" s="869"/>
    </row>
    <row r="699" spans="1:11">
      <c r="A699" s="820"/>
      <c r="B699" s="820"/>
      <c r="C699" s="820"/>
      <c r="D699" s="1058"/>
      <c r="E699" s="1058"/>
      <c r="F699" s="1058"/>
      <c r="G699" s="844"/>
      <c r="H699" s="869"/>
      <c r="I699" s="869"/>
      <c r="J699" s="869"/>
      <c r="K699" s="869"/>
    </row>
    <row r="700" spans="1:11">
      <c r="A700" s="820"/>
      <c r="B700" s="820"/>
      <c r="C700" s="820"/>
      <c r="D700" s="1058"/>
      <c r="E700" s="1058"/>
      <c r="F700" s="1058"/>
      <c r="G700" s="844"/>
      <c r="H700" s="869"/>
      <c r="I700" s="869"/>
      <c r="J700" s="869"/>
      <c r="K700" s="869"/>
    </row>
    <row r="701" spans="1:11">
      <c r="A701" s="820"/>
      <c r="B701" s="820"/>
      <c r="C701" s="820"/>
      <c r="D701" s="1058"/>
      <c r="E701" s="1058"/>
      <c r="F701" s="1058"/>
      <c r="G701" s="844"/>
      <c r="H701" s="869"/>
      <c r="I701" s="869"/>
      <c r="J701" s="869"/>
      <c r="K701" s="869"/>
    </row>
    <row r="702" spans="1:11">
      <c r="A702" s="820"/>
      <c r="B702" s="820"/>
      <c r="C702" s="820"/>
      <c r="D702" s="1058"/>
      <c r="E702" s="1058"/>
      <c r="F702" s="1058"/>
      <c r="G702" s="844"/>
      <c r="H702" s="869"/>
      <c r="I702" s="869"/>
      <c r="J702" s="869"/>
      <c r="K702" s="869"/>
    </row>
    <row r="703" spans="1:11">
      <c r="A703" s="820"/>
      <c r="B703" s="823" t="s">
        <v>329</v>
      </c>
      <c r="C703" s="820"/>
      <c r="D703" s="1058" t="s">
        <v>1265</v>
      </c>
      <c r="E703" s="1058"/>
      <c r="F703" s="1058"/>
      <c r="G703" s="844"/>
      <c r="H703" s="869"/>
      <c r="I703" s="869"/>
      <c r="J703" s="869"/>
      <c r="K703" s="869"/>
    </row>
    <row r="704" spans="1:11">
      <c r="A704" s="820"/>
      <c r="B704" s="820"/>
      <c r="C704" s="820"/>
      <c r="D704" s="1058"/>
      <c r="E704" s="1058"/>
      <c r="F704" s="1058"/>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8" t="s">
        <v>1266</v>
      </c>
      <c r="E706" s="1058"/>
      <c r="F706" s="1058"/>
      <c r="G706" s="844"/>
      <c r="H706" s="869"/>
      <c r="I706" s="869"/>
      <c r="J706" s="869"/>
      <c r="K706" s="869"/>
    </row>
    <row r="707" spans="1:11">
      <c r="A707" s="820"/>
      <c r="B707" s="820"/>
      <c r="C707" s="820"/>
      <c r="D707" s="1058"/>
      <c r="E707" s="1058"/>
      <c r="F707" s="1058"/>
      <c r="G707" s="844"/>
      <c r="H707" s="869"/>
      <c r="I707" s="869"/>
      <c r="J707" s="869"/>
      <c r="K707" s="869"/>
    </row>
    <row r="708" spans="1:11">
      <c r="A708" s="820"/>
      <c r="B708" s="820"/>
      <c r="C708" s="820"/>
      <c r="D708" s="1058"/>
      <c r="E708" s="1058"/>
      <c r="F708" s="1058"/>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8" t="s">
        <v>1259</v>
      </c>
      <c r="E710" s="1058"/>
      <c r="F710" s="1058"/>
      <c r="G710" s="844"/>
      <c r="H710" s="869"/>
      <c r="I710" s="869"/>
      <c r="J710" s="869"/>
      <c r="K710" s="869"/>
    </row>
    <row r="711" spans="1:11">
      <c r="A711" s="820"/>
      <c r="B711" s="820"/>
      <c r="C711" s="820"/>
      <c r="D711" s="1058"/>
      <c r="E711" s="1058"/>
      <c r="F711" s="1058"/>
      <c r="G711" s="844"/>
      <c r="H711" s="869"/>
      <c r="I711" s="869"/>
      <c r="J711" s="869"/>
      <c r="K711" s="869"/>
    </row>
    <row r="712" spans="1:11">
      <c r="A712" s="820"/>
      <c r="B712" s="820"/>
      <c r="C712" s="820"/>
      <c r="D712" s="1058"/>
      <c r="E712" s="1058"/>
      <c r="F712" s="1058"/>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8" t="s">
        <v>1260</v>
      </c>
      <c r="E714" s="1058"/>
      <c r="F714" s="1058"/>
      <c r="G714" s="844"/>
      <c r="H714" s="869"/>
      <c r="I714" s="869"/>
      <c r="J714" s="869"/>
      <c r="K714" s="869"/>
    </row>
    <row r="715" spans="1:11">
      <c r="A715" s="820"/>
      <c r="B715" s="820"/>
      <c r="C715" s="820"/>
      <c r="D715" s="1058"/>
      <c r="E715" s="1058"/>
      <c r="F715" s="1058"/>
      <c r="G715" s="844"/>
      <c r="H715" s="869"/>
      <c r="I715" s="869"/>
      <c r="J715" s="869"/>
      <c r="K715" s="869"/>
    </row>
    <row r="716" spans="1:11">
      <c r="A716" s="820"/>
      <c r="B716" s="820"/>
      <c r="C716" s="820"/>
      <c r="D716" s="1058"/>
      <c r="E716" s="1058"/>
      <c r="F716" s="1058"/>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4" t="s">
        <v>1261</v>
      </c>
      <c r="E718" s="1004"/>
      <c r="F718" s="1004"/>
      <c r="G718" s="844"/>
      <c r="H718" s="869"/>
      <c r="I718" s="869"/>
      <c r="J718" s="869"/>
      <c r="K718" s="869"/>
    </row>
    <row r="719" spans="1:11">
      <c r="A719" s="820"/>
      <c r="B719" s="820"/>
      <c r="C719" s="820"/>
      <c r="D719" s="1004"/>
      <c r="E719" s="1004"/>
      <c r="F719" s="1004"/>
      <c r="G719" s="844"/>
      <c r="H719" s="869"/>
      <c r="I719" s="869"/>
      <c r="J719" s="869"/>
      <c r="K719" s="869"/>
    </row>
    <row r="720" spans="1:11">
      <c r="A720" s="820"/>
      <c r="B720" s="820"/>
      <c r="C720" s="820"/>
      <c r="D720" s="1004"/>
      <c r="E720" s="1004"/>
      <c r="F720" s="1004"/>
      <c r="G720" s="844"/>
      <c r="H720" s="869"/>
      <c r="I720" s="869"/>
      <c r="J720" s="869"/>
      <c r="K720" s="869"/>
    </row>
    <row r="721" spans="1:11">
      <c r="A721" s="820"/>
      <c r="B721" s="820"/>
      <c r="C721" s="820"/>
      <c r="D721" s="1004"/>
      <c r="E721" s="1004"/>
      <c r="F721" s="1004"/>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8" t="s">
        <v>1394</v>
      </c>
      <c r="E723" s="1058"/>
      <c r="F723" s="1058"/>
      <c r="G723" s="844"/>
      <c r="H723" s="869"/>
      <c r="I723" s="869"/>
      <c r="J723" s="869"/>
      <c r="K723" s="869"/>
    </row>
    <row r="724" spans="1:11">
      <c r="A724" s="820"/>
      <c r="B724" s="820"/>
      <c r="C724" s="820"/>
      <c r="D724" s="1058"/>
      <c r="E724" s="1058"/>
      <c r="F724" s="1058"/>
      <c r="G724" s="844"/>
      <c r="H724" s="869"/>
      <c r="I724" s="869"/>
      <c r="J724" s="869"/>
      <c r="K724" s="869"/>
    </row>
    <row r="725" spans="1:11">
      <c r="A725" s="820"/>
      <c r="B725" s="820"/>
      <c r="C725" s="820"/>
      <c r="D725" s="1058"/>
      <c r="E725" s="1058"/>
      <c r="F725" s="1058"/>
      <c r="G725" s="844"/>
      <c r="H725" s="869"/>
      <c r="I725" s="869"/>
      <c r="J725" s="869"/>
      <c r="K725" s="869"/>
    </row>
    <row r="726" spans="1:11">
      <c r="A726" s="820"/>
      <c r="B726" s="820"/>
      <c r="C726" s="820"/>
      <c r="D726" s="1058"/>
      <c r="E726" s="1058"/>
      <c r="F726" s="1058"/>
      <c r="G726" s="844"/>
      <c r="H726" s="869"/>
      <c r="I726" s="869"/>
      <c r="J726" s="869"/>
      <c r="K726" s="869"/>
    </row>
    <row r="727" spans="1:11">
      <c r="A727" s="820"/>
      <c r="B727" s="820"/>
      <c r="C727" s="820"/>
      <c r="D727" s="1058"/>
      <c r="E727" s="1058"/>
      <c r="F727" s="1058"/>
      <c r="G727" s="844"/>
      <c r="H727" s="869"/>
      <c r="I727" s="869"/>
      <c r="J727" s="869"/>
      <c r="K727" s="869"/>
    </row>
    <row r="728" spans="1:11">
      <c r="A728" s="820"/>
      <c r="B728" s="820"/>
      <c r="C728" s="820"/>
      <c r="D728" s="1058"/>
      <c r="E728" s="1058"/>
      <c r="F728" s="1058"/>
      <c r="G728" s="844"/>
      <c r="H728" s="869"/>
      <c r="I728" s="869"/>
      <c r="J728" s="869"/>
      <c r="K728" s="869"/>
    </row>
    <row r="729" spans="1:11">
      <c r="A729" s="820"/>
      <c r="B729" s="820"/>
      <c r="C729" s="820"/>
      <c r="D729" s="1058"/>
      <c r="E729" s="1058"/>
      <c r="F729" s="1058"/>
      <c r="G729" s="844"/>
      <c r="H729" s="869"/>
      <c r="I729" s="869"/>
      <c r="J729" s="869"/>
      <c r="K729" s="869"/>
    </row>
    <row r="730" spans="1:11">
      <c r="A730" s="820"/>
      <c r="B730" s="820"/>
      <c r="C730" s="820"/>
      <c r="D730" s="1034" t="s">
        <v>1262</v>
      </c>
      <c r="E730" s="1034"/>
      <c r="F730" s="1034"/>
      <c r="G730" s="844"/>
      <c r="H730" s="869"/>
      <c r="I730" s="869"/>
      <c r="J730" s="869"/>
      <c r="K730" s="869"/>
    </row>
    <row r="731" spans="1:11">
      <c r="A731" s="820"/>
      <c r="B731" s="820"/>
      <c r="C731" s="820"/>
      <c r="D731" s="806"/>
      <c r="G731" s="844"/>
      <c r="H731" s="869"/>
      <c r="I731" s="869"/>
      <c r="J731" s="869"/>
      <c r="K731" s="869"/>
    </row>
    <row r="732" spans="1:11">
      <c r="A732" s="1036" t="s">
        <v>1219</v>
      </c>
      <c r="B732" s="1036"/>
      <c r="C732" s="1036"/>
      <c r="D732" s="1036"/>
      <c r="E732" s="1036"/>
      <c r="F732" s="1036"/>
      <c r="G732" s="1036"/>
      <c r="H732" s="869"/>
      <c r="I732" s="869"/>
      <c r="J732" s="869"/>
      <c r="K732" s="869"/>
    </row>
    <row r="733" spans="1:11">
      <c r="A733" s="820"/>
      <c r="B733" s="820"/>
      <c r="C733" s="820"/>
      <c r="D733" s="847"/>
      <c r="G733" s="874"/>
      <c r="H733" s="869"/>
      <c r="I733" s="869"/>
      <c r="J733" s="869"/>
      <c r="K733" s="869"/>
    </row>
    <row r="734" spans="1:11" ht="13.7" customHeight="1">
      <c r="C734" s="820"/>
      <c r="D734" s="1075" t="s">
        <v>1235</v>
      </c>
      <c r="E734" s="1075"/>
      <c r="F734" s="1075"/>
      <c r="G734" s="874"/>
      <c r="H734" s="869"/>
      <c r="I734" s="869"/>
      <c r="J734" s="869"/>
      <c r="K734" s="869"/>
    </row>
    <row r="735" spans="1:11">
      <c r="A735" s="820"/>
      <c r="B735" s="820"/>
      <c r="C735" s="820"/>
      <c r="D735" s="1030" t="s">
        <v>1236</v>
      </c>
      <c r="E735" s="1030"/>
      <c r="F735" s="1030"/>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4" t="s">
        <v>1237</v>
      </c>
      <c r="E737" s="1004"/>
      <c r="F737" s="1004"/>
      <c r="G737" s="874"/>
      <c r="H737" s="872"/>
      <c r="I737" s="872"/>
      <c r="J737" s="872"/>
      <c r="K737" s="872"/>
    </row>
    <row r="738" spans="1:11" s="816" customFormat="1" ht="10.5" customHeight="1">
      <c r="A738" s="813"/>
      <c r="B738" s="813"/>
      <c r="C738" s="813"/>
      <c r="D738" s="1004"/>
      <c r="E738" s="1004"/>
      <c r="F738" s="1004"/>
      <c r="G738" s="874"/>
      <c r="H738" s="872"/>
      <c r="I738" s="872"/>
      <c r="J738" s="872"/>
      <c r="K738" s="872"/>
    </row>
    <row r="739" spans="1:11" s="816" customFormat="1">
      <c r="A739" s="813"/>
      <c r="B739" s="813"/>
      <c r="C739" s="813"/>
      <c r="D739" s="1004"/>
      <c r="E739" s="1004"/>
      <c r="F739" s="1004"/>
      <c r="G739" s="874"/>
      <c r="H739" s="872"/>
      <c r="I739" s="872"/>
      <c r="J739" s="872"/>
      <c r="K739" s="872"/>
    </row>
    <row r="740" spans="1:11">
      <c r="D740" s="1004"/>
      <c r="E740" s="1004"/>
      <c r="F740" s="1004"/>
      <c r="G740" s="874"/>
      <c r="H740" s="869"/>
      <c r="I740" s="869"/>
      <c r="J740" s="869"/>
      <c r="K740" s="869"/>
    </row>
    <row r="741" spans="1:11">
      <c r="A741" s="826"/>
      <c r="B741" s="826"/>
      <c r="C741" s="826"/>
      <c r="D741" s="1004"/>
      <c r="E741" s="1004"/>
      <c r="F741" s="1004"/>
      <c r="G741" s="875"/>
      <c r="H741" s="869"/>
      <c r="I741" s="869"/>
      <c r="J741" s="869"/>
      <c r="K741" s="869"/>
    </row>
    <row r="742" spans="1:11" ht="15.4" customHeight="1">
      <c r="A742" s="826"/>
      <c r="B742" s="826"/>
      <c r="C742" s="826"/>
      <c r="D742" s="1004"/>
      <c r="E742" s="1004"/>
      <c r="F742" s="1004"/>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5" t="s">
        <v>1513</v>
      </c>
      <c r="E744" s="1005"/>
      <c r="F744" s="1005"/>
      <c r="G744" s="879"/>
    </row>
    <row r="745" spans="1:11" s="880" customFormat="1">
      <c r="A745" s="878"/>
      <c r="B745" s="878"/>
      <c r="C745" s="878"/>
      <c r="D745" s="1005"/>
      <c r="E745" s="1005"/>
      <c r="F745" s="1005"/>
      <c r="G745" s="879"/>
    </row>
    <row r="746" spans="1:11" s="880" customFormat="1">
      <c r="A746" s="878"/>
      <c r="B746" s="878"/>
      <c r="C746" s="878"/>
      <c r="D746" s="1005"/>
      <c r="E746" s="1005"/>
      <c r="F746" s="1005"/>
      <c r="G746" s="879"/>
    </row>
    <row r="747" spans="1:11" s="880" customFormat="1">
      <c r="A747" s="878"/>
      <c r="B747" s="878"/>
      <c r="C747" s="878"/>
      <c r="D747" s="1005"/>
      <c r="E747" s="1005"/>
      <c r="F747" s="1005"/>
      <c r="G747" s="879"/>
    </row>
    <row r="748" spans="1:11" s="880" customFormat="1">
      <c r="A748" s="878"/>
      <c r="B748" s="878"/>
      <c r="C748" s="878"/>
      <c r="D748" s="864"/>
      <c r="E748" s="879"/>
      <c r="F748" s="879"/>
      <c r="G748" s="879"/>
    </row>
    <row r="749" spans="1:11" s="880" customFormat="1" ht="14.25">
      <c r="A749" s="822"/>
      <c r="B749" s="823" t="s">
        <v>329</v>
      </c>
      <c r="C749" s="878"/>
      <c r="D749" s="1084" t="s">
        <v>1514</v>
      </c>
      <c r="E749" s="1084"/>
      <c r="F749" s="1084"/>
      <c r="G749" s="879"/>
    </row>
    <row r="750" spans="1:11" s="880" customFormat="1">
      <c r="A750" s="878"/>
      <c r="B750" s="878"/>
      <c r="C750" s="878"/>
      <c r="D750" s="1084"/>
      <c r="E750" s="1084"/>
      <c r="F750" s="1084"/>
      <c r="G750" s="879"/>
    </row>
    <row r="751" spans="1:11" s="880" customFormat="1">
      <c r="A751" s="878"/>
      <c r="B751" s="878"/>
      <c r="C751" s="878"/>
      <c r="D751" s="1084"/>
      <c r="E751" s="1084"/>
      <c r="F751" s="1084"/>
      <c r="G751" s="879"/>
    </row>
    <row r="752" spans="1:11">
      <c r="A752" s="826"/>
      <c r="B752" s="826"/>
      <c r="C752" s="826"/>
      <c r="D752" s="864"/>
      <c r="E752" s="876"/>
      <c r="F752" s="876"/>
      <c r="G752" s="875"/>
      <c r="H752" s="869"/>
      <c r="I752" s="869"/>
      <c r="J752" s="869"/>
      <c r="K752" s="869"/>
    </row>
    <row r="753" spans="1:11" ht="14.25">
      <c r="A753" s="822"/>
      <c r="B753" s="823" t="s">
        <v>329</v>
      </c>
      <c r="C753" s="826"/>
      <c r="D753" s="1005" t="s">
        <v>1451</v>
      </c>
      <c r="E753" s="1005"/>
      <c r="F753" s="1005"/>
      <c r="G753" s="875"/>
      <c r="H753" s="869"/>
      <c r="I753" s="869"/>
      <c r="J753" s="869"/>
      <c r="K753" s="869"/>
    </row>
    <row r="754" spans="1:11">
      <c r="A754" s="826"/>
      <c r="B754" s="826"/>
      <c r="C754" s="826"/>
      <c r="D754" s="1005"/>
      <c r="E754" s="1005"/>
      <c r="F754" s="1005"/>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5" t="s">
        <v>1475</v>
      </c>
      <c r="E756" s="1005"/>
      <c r="F756" s="1005"/>
      <c r="G756" s="875"/>
      <c r="H756" s="869"/>
      <c r="I756" s="869"/>
      <c r="J756" s="869"/>
      <c r="K756" s="869"/>
    </row>
    <row r="757" spans="1:11">
      <c r="A757" s="826"/>
      <c r="B757" s="826"/>
      <c r="C757" s="826"/>
      <c r="D757" s="1005"/>
      <c r="E757" s="1005"/>
      <c r="F757" s="1005"/>
      <c r="G757" s="875"/>
      <c r="H757" s="869"/>
      <c r="I757" s="869"/>
      <c r="J757" s="869"/>
      <c r="K757" s="869"/>
    </row>
    <row r="758" spans="1:11">
      <c r="A758" s="826"/>
      <c r="B758" s="826"/>
      <c r="C758" s="826"/>
      <c r="D758" s="1005"/>
      <c r="E758" s="1005"/>
      <c r="F758" s="1005"/>
      <c r="G758" s="875"/>
      <c r="H758" s="869"/>
      <c r="I758" s="869"/>
      <c r="J758" s="869"/>
      <c r="K758" s="869"/>
    </row>
    <row r="759" spans="1:11">
      <c r="A759" s="826"/>
      <c r="B759" s="826"/>
      <c r="C759" s="826"/>
      <c r="D759" s="805"/>
      <c r="E759" s="805"/>
      <c r="F759" s="805"/>
      <c r="G759" s="875"/>
      <c r="H759" s="869"/>
      <c r="I759" s="869"/>
      <c r="J759" s="869"/>
      <c r="K759" s="869"/>
    </row>
    <row r="760" spans="1:11">
      <c r="A760" s="1038" t="s">
        <v>1571</v>
      </c>
      <c r="B760" s="1038"/>
      <c r="C760" s="1038"/>
      <c r="D760" s="1038"/>
      <c r="E760" s="1038"/>
      <c r="F760" s="1038"/>
      <c r="G760" s="1038"/>
    </row>
    <row r="761" spans="1:11">
      <c r="A761" s="820"/>
      <c r="B761" s="820"/>
      <c r="C761" s="820"/>
      <c r="D761" s="881"/>
      <c r="F761" s="868"/>
      <c r="G761" s="874"/>
    </row>
    <row r="762" spans="1:11">
      <c r="A762" s="826"/>
      <c r="B762" s="826"/>
      <c r="C762" s="831"/>
      <c r="D762" s="1039" t="s">
        <v>1579</v>
      </c>
      <c r="E762" s="1039"/>
      <c r="F762" s="1039"/>
      <c r="G762" s="874"/>
    </row>
    <row r="763" spans="1:11">
      <c r="A763" s="882"/>
      <c r="B763" s="882"/>
      <c r="C763" s="883"/>
      <c r="D763" s="1029" t="s">
        <v>1567</v>
      </c>
      <c r="E763" s="1029"/>
      <c r="F763" s="1029"/>
      <c r="G763" s="874"/>
    </row>
    <row r="764" spans="1:11">
      <c r="A764" s="882"/>
      <c r="B764" s="882"/>
      <c r="C764" s="883"/>
      <c r="D764" s="920"/>
      <c r="E764" s="920"/>
      <c r="F764" s="920"/>
      <c r="G764" s="874"/>
    </row>
    <row r="765" spans="1:11">
      <c r="A765" s="826"/>
      <c r="C765" s="831"/>
      <c r="D765" s="1039" t="s">
        <v>1564</v>
      </c>
      <c r="E765" s="1039"/>
      <c r="F765" s="1039"/>
      <c r="G765" s="874"/>
    </row>
    <row r="766" spans="1:11" ht="14.25">
      <c r="A766" s="822"/>
      <c r="B766" s="823" t="s">
        <v>329</v>
      </c>
      <c r="C766" s="831"/>
      <c r="D766" s="1030" t="s">
        <v>1104</v>
      </c>
      <c r="E766" s="1030"/>
      <c r="F766" s="1030"/>
      <c r="G766" s="874"/>
    </row>
    <row r="767" spans="1:11" ht="14.25">
      <c r="A767" s="822"/>
      <c r="B767" s="815"/>
      <c r="C767" s="831"/>
      <c r="D767" s="921"/>
      <c r="E767" s="1031" t="s">
        <v>1227</v>
      </c>
      <c r="F767" s="1031"/>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9" t="s">
        <v>1580</v>
      </c>
      <c r="E770" s="1039"/>
      <c r="F770" s="1039"/>
      <c r="G770" s="874"/>
    </row>
    <row r="771" spans="1:7" ht="14.25">
      <c r="A771" s="822"/>
      <c r="B771" s="823" t="s">
        <v>329</v>
      </c>
      <c r="C771" s="831"/>
      <c r="D771" s="1057" t="s">
        <v>1576</v>
      </c>
      <c r="E771" s="1057"/>
      <c r="F771" s="1057"/>
      <c r="G771" s="815"/>
    </row>
    <row r="772" spans="1:7" ht="14.25">
      <c r="A772" s="822"/>
      <c r="B772" s="815"/>
      <c r="C772" s="831"/>
      <c r="D772" s="1057" t="s">
        <v>1577</v>
      </c>
      <c r="E772" s="1057"/>
      <c r="F772" s="1057"/>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6" t="s">
        <v>485</v>
      </c>
      <c r="B780" s="986"/>
      <c r="C780" s="986"/>
      <c r="D780" s="986"/>
      <c r="E780" s="986"/>
      <c r="F780" s="986"/>
      <c r="G780" s="986"/>
    </row>
    <row r="781" spans="1:7">
      <c r="A781" s="818"/>
      <c r="B781" s="818"/>
      <c r="C781" s="854"/>
      <c r="D781" s="874"/>
      <c r="E781" s="874"/>
      <c r="F781" s="874"/>
      <c r="G781" s="874"/>
    </row>
    <row r="782" spans="1:7">
      <c r="A782" s="825"/>
      <c r="B782" s="1068" t="s">
        <v>1103</v>
      </c>
      <c r="C782" s="1068"/>
      <c r="D782" s="1068"/>
      <c r="E782" s="1068"/>
      <c r="F782" s="1068"/>
      <c r="G782" s="874"/>
    </row>
    <row r="783" spans="1:7">
      <c r="A783" s="841"/>
      <c r="B783" s="841"/>
      <c r="G783" s="874"/>
    </row>
    <row r="784" spans="1:7">
      <c r="A784" s="986" t="s">
        <v>486</v>
      </c>
      <c r="B784" s="986"/>
      <c r="C784" s="986"/>
      <c r="D784" s="986"/>
      <c r="E784" s="986"/>
      <c r="F784" s="986"/>
      <c r="G784" s="986"/>
    </row>
    <row r="785" spans="1:7">
      <c r="A785" s="818"/>
      <c r="B785" s="818"/>
      <c r="C785" s="818"/>
      <c r="D785" s="847"/>
      <c r="G785" s="874"/>
    </row>
    <row r="786" spans="1:7">
      <c r="A786" s="825"/>
      <c r="B786" s="1081" t="s">
        <v>484</v>
      </c>
      <c r="C786" s="1081"/>
      <c r="D786" s="1081"/>
      <c r="E786" s="1081"/>
      <c r="F786" s="1081"/>
      <c r="G786" s="874"/>
    </row>
    <row r="787" spans="1:7" ht="14.25">
      <c r="A787" s="822"/>
      <c r="B787" s="822"/>
      <c r="D787" s="825"/>
      <c r="E787" s="825"/>
      <c r="F787" s="874"/>
      <c r="G787" s="874"/>
    </row>
    <row r="788" spans="1:7">
      <c r="A788" s="986" t="s">
        <v>487</v>
      </c>
      <c r="B788" s="986"/>
      <c r="C788" s="986"/>
      <c r="D788" s="986"/>
      <c r="E788" s="986"/>
      <c r="F788" s="986"/>
      <c r="G788" s="986"/>
    </row>
    <row r="789" spans="1:7">
      <c r="C789" s="820"/>
      <c r="D789" s="848"/>
      <c r="E789" s="825"/>
      <c r="F789" s="874"/>
      <c r="G789" s="874"/>
    </row>
    <row r="790" spans="1:7">
      <c r="A790" s="825"/>
      <c r="B790" s="1081" t="s">
        <v>484</v>
      </c>
      <c r="C790" s="1081"/>
      <c r="D790" s="1081"/>
      <c r="E790" s="1081"/>
      <c r="F790" s="1081"/>
      <c r="G790" s="874"/>
    </row>
    <row r="791" spans="1:7">
      <c r="A791" s="825"/>
      <c r="B791" s="825"/>
      <c r="C791" s="854"/>
      <c r="D791" s="874"/>
      <c r="E791" s="874"/>
      <c r="F791" s="874"/>
      <c r="G791" s="874"/>
    </row>
    <row r="792" spans="1:7">
      <c r="A792" s="986" t="s">
        <v>488</v>
      </c>
      <c r="B792" s="986"/>
      <c r="C792" s="986"/>
      <c r="D792" s="986"/>
      <c r="E792" s="986"/>
      <c r="F792" s="986"/>
      <c r="G792" s="986"/>
    </row>
    <row r="793" spans="1:7">
      <c r="A793" s="825"/>
      <c r="B793" s="825"/>
    </row>
    <row r="794" spans="1:7">
      <c r="A794" s="825"/>
      <c r="B794" s="1081" t="s">
        <v>484</v>
      </c>
      <c r="C794" s="1081"/>
      <c r="D794" s="1081"/>
      <c r="E794" s="1081"/>
      <c r="F794" s="1081"/>
    </row>
    <row r="795" spans="1:7">
      <c r="A795" s="854"/>
      <c r="B795" s="854"/>
      <c r="C795" s="854"/>
      <c r="D795" s="817"/>
      <c r="F795" s="874"/>
    </row>
    <row r="796" spans="1:7">
      <c r="A796" s="986" t="s">
        <v>489</v>
      </c>
      <c r="B796" s="986"/>
      <c r="C796" s="986"/>
      <c r="D796" s="986"/>
      <c r="E796" s="986"/>
      <c r="F796" s="986"/>
      <c r="G796" s="986"/>
    </row>
    <row r="797" spans="1:7">
      <c r="A797" s="825"/>
      <c r="B797" s="825"/>
    </row>
    <row r="798" spans="1:7">
      <c r="A798" s="825"/>
      <c r="B798" s="1081" t="s">
        <v>484</v>
      </c>
      <c r="C798" s="1081"/>
      <c r="D798" s="1081"/>
      <c r="E798" s="1081"/>
      <c r="F798" s="1081"/>
    </row>
    <row r="799" spans="1:7">
      <c r="A799" s="854"/>
      <c r="B799" s="854"/>
      <c r="C799" s="854"/>
      <c r="D799" s="817"/>
      <c r="F799" s="874"/>
    </row>
    <row r="800" spans="1:7">
      <c r="A800" s="986" t="s">
        <v>490</v>
      </c>
      <c r="B800" s="986"/>
      <c r="C800" s="986"/>
      <c r="D800" s="986"/>
      <c r="E800" s="986"/>
      <c r="F800" s="986"/>
      <c r="G800" s="986"/>
    </row>
    <row r="801" spans="1:7">
      <c r="A801" s="825"/>
      <c r="B801" s="825"/>
    </row>
    <row r="802" spans="1:7">
      <c r="A802" s="825"/>
      <c r="B802" s="1081" t="s">
        <v>484</v>
      </c>
      <c r="C802" s="1081"/>
      <c r="D802" s="1081"/>
      <c r="E802" s="1081"/>
      <c r="F802" s="1081"/>
    </row>
    <row r="803" spans="1:7">
      <c r="A803" s="843"/>
      <c r="B803" s="843"/>
      <c r="C803" s="843"/>
      <c r="D803" s="884"/>
      <c r="E803" s="844"/>
      <c r="F803" s="844"/>
      <c r="G803" s="844"/>
    </row>
    <row r="804" spans="1:7">
      <c r="A804" s="986" t="s">
        <v>200</v>
      </c>
      <c r="B804" s="986"/>
      <c r="C804" s="986"/>
      <c r="D804" s="986"/>
      <c r="E804" s="986"/>
      <c r="F804" s="986"/>
      <c r="G804" s="986"/>
    </row>
    <row r="805" spans="1:7">
      <c r="A805" s="825"/>
      <c r="B805" s="825"/>
    </row>
    <row r="806" spans="1:7">
      <c r="A806" s="825"/>
      <c r="B806" s="1081" t="s">
        <v>484</v>
      </c>
      <c r="C806" s="1081"/>
      <c r="D806" s="1081"/>
      <c r="E806" s="1081"/>
      <c r="F806" s="1081"/>
    </row>
    <row r="807" spans="1:7">
      <c r="A807" s="825"/>
      <c r="B807" s="825"/>
      <c r="D807" s="817"/>
    </row>
    <row r="808" spans="1:7">
      <c r="A808" s="986" t="s">
        <v>968</v>
      </c>
      <c r="B808" s="986"/>
      <c r="C808" s="986"/>
      <c r="D808" s="986"/>
      <c r="E808" s="986"/>
      <c r="F808" s="986"/>
      <c r="G808" s="986"/>
    </row>
    <row r="809" spans="1:7">
      <c r="A809" s="825"/>
      <c r="B809" s="825"/>
    </row>
    <row r="810" spans="1:7">
      <c r="A810" s="825"/>
      <c r="B810" s="1081" t="s">
        <v>484</v>
      </c>
      <c r="C810" s="1081"/>
      <c r="D810" s="1081"/>
      <c r="E810" s="1081"/>
      <c r="F810" s="1081"/>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3"/>
      <c r="H1747" s="1003"/>
      <c r="I1747" s="1003"/>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5" zoomScale="132" zoomScaleNormal="132" zoomScaleSheetLayoutView="100" workbookViewId="0">
      <selection activeCell="AG621" sqref="AG621:AK621"/>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42578125" style="12" hidden="1" customWidth="1"/>
    <col min="43" max="44" width="2.42578125" style="12" hidden="1" customWidth="1"/>
    <col min="45" max="45" width="5.42578125" style="12" hidden="1" customWidth="1"/>
    <col min="46" max="46" width="5.5703125" style="12" hidden="1" customWidth="1"/>
    <col min="47" max="47" width="7.5703125" style="12" hidden="1" customWidth="1"/>
    <col min="48" max="53" width="6.5703125" style="12" hidden="1" customWidth="1"/>
    <col min="54" max="54" width="15" style="12" hidden="1" customWidth="1"/>
    <col min="55" max="59" width="12.570312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5703125" style="12" hidden="1" customWidth="1"/>
    <col min="66" max="66" width="12.85546875" style="12" hidden="1" customWidth="1"/>
    <col min="67" max="82" width="2.570312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2" t="s">
        <v>107</v>
      </c>
      <c r="B8" s="1092"/>
      <c r="C8" s="1092"/>
      <c r="D8" s="1092"/>
      <c r="E8" s="1092"/>
      <c r="F8" s="1092"/>
      <c r="G8" s="1092"/>
      <c r="H8" s="1092"/>
      <c r="I8" s="1092"/>
      <c r="J8" s="1092"/>
      <c r="K8" s="1092"/>
      <c r="L8" s="1092"/>
      <c r="M8" s="1092"/>
      <c r="N8" s="1092"/>
      <c r="O8" s="1092"/>
      <c r="P8" s="1092"/>
      <c r="Q8" s="1092"/>
      <c r="R8" s="1092"/>
      <c r="S8" s="1092"/>
      <c r="T8" s="1092"/>
      <c r="U8" s="1092"/>
      <c r="V8" s="1092"/>
      <c r="W8" s="1092"/>
      <c r="X8" s="1092"/>
      <c r="Y8" s="1092"/>
      <c r="Z8" s="1092"/>
      <c r="AA8" s="1092"/>
      <c r="AB8" s="1092"/>
      <c r="AC8" s="1092"/>
      <c r="AD8" s="1092"/>
      <c r="AE8" s="1092"/>
      <c r="AF8" s="1092"/>
      <c r="AG8" s="1092"/>
      <c r="AH8" s="1092"/>
      <c r="AI8" s="1092"/>
      <c r="AJ8" s="1092"/>
      <c r="AK8" s="1092"/>
      <c r="AL8" s="1092"/>
    </row>
    <row r="9" spans="1:38" ht="15.2" customHeight="1">
      <c r="A9" s="1491" t="s">
        <v>1569</v>
      </c>
      <c r="B9" s="1491"/>
      <c r="C9" s="1491"/>
      <c r="D9" s="1491"/>
      <c r="E9" s="1491"/>
      <c r="F9" s="1491"/>
      <c r="G9" s="1491"/>
      <c r="H9" s="1491"/>
      <c r="I9" s="1491"/>
      <c r="J9" s="1491"/>
      <c r="K9" s="1491"/>
      <c r="L9" s="1491"/>
      <c r="M9" s="1491"/>
      <c r="N9" s="1491"/>
      <c r="O9" s="1491"/>
      <c r="P9" s="1491"/>
      <c r="Q9" s="1491"/>
      <c r="R9" s="1491"/>
      <c r="S9" s="1491"/>
      <c r="T9" s="1491"/>
      <c r="U9" s="1491"/>
      <c r="V9" s="1491"/>
      <c r="W9" s="1491"/>
      <c r="X9" s="1491"/>
      <c r="Y9" s="1491"/>
      <c r="Z9" s="1491"/>
      <c r="AA9" s="1491"/>
      <c r="AB9" s="1491"/>
      <c r="AC9" s="1491"/>
      <c r="AD9" s="1491"/>
      <c r="AE9" s="1491"/>
      <c r="AF9" s="1491"/>
      <c r="AG9" s="1491"/>
      <c r="AH9" s="1491"/>
      <c r="AI9" s="1491"/>
      <c r="AJ9" s="1491"/>
      <c r="AK9" s="1491"/>
      <c r="AL9" s="1491"/>
    </row>
    <row r="10" spans="1:38" ht="15.2" customHeight="1">
      <c r="A10" s="1091" t="s">
        <v>1570</v>
      </c>
      <c r="B10" s="1091"/>
      <c r="C10" s="1091"/>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row>
    <row r="11" spans="1:38" ht="15.2" customHeight="1">
      <c r="A11" s="1091" t="s">
        <v>1568</v>
      </c>
      <c r="B11" s="1091"/>
      <c r="C11" s="1091"/>
      <c r="D11" s="1091"/>
      <c r="E11" s="1091"/>
      <c r="F11" s="1091"/>
      <c r="G11" s="1091"/>
      <c r="H11" s="1091"/>
      <c r="I11" s="1091"/>
      <c r="J11" s="1091"/>
      <c r="K11" s="1091"/>
      <c r="L11" s="1091"/>
      <c r="M11" s="1091"/>
      <c r="N11" s="1091"/>
      <c r="O11" s="1091"/>
      <c r="P11" s="1091"/>
      <c r="Q11" s="1091"/>
      <c r="R11" s="1091"/>
      <c r="S11" s="1091"/>
      <c r="T11" s="1091"/>
      <c r="U11" s="1091"/>
      <c r="V11" s="1091"/>
      <c r="W11" s="1091"/>
      <c r="X11" s="1091"/>
      <c r="Y11" s="1091"/>
      <c r="Z11" s="1091"/>
      <c r="AA11" s="1091"/>
      <c r="AB11" s="1091"/>
      <c r="AC11" s="1091"/>
      <c r="AD11" s="1091"/>
      <c r="AE11" s="1091"/>
      <c r="AF11" s="1091"/>
      <c r="AG11" s="1091"/>
      <c r="AH11" s="1091"/>
      <c r="AI11" s="1091"/>
      <c r="AJ11" s="1091"/>
      <c r="AK11" s="1091"/>
      <c r="AL11" s="1091"/>
    </row>
    <row r="12" spans="1:38" ht="12.75">
      <c r="A12" s="1519" t="s">
        <v>1643</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 r="A13" s="962" t="s">
        <v>1428</v>
      </c>
      <c r="B13" s="962"/>
      <c r="C13" s="962"/>
      <c r="D13" s="962"/>
      <c r="E13" s="962"/>
      <c r="F13" s="962"/>
      <c r="G13" s="962"/>
      <c r="H13" s="962"/>
      <c r="I13" s="962"/>
      <c r="J13" s="962"/>
      <c r="K13" s="962"/>
      <c r="L13" s="962"/>
      <c r="M13" s="962"/>
      <c r="N13" s="962"/>
      <c r="O13" s="962"/>
      <c r="P13" s="962"/>
      <c r="Q13" s="962"/>
      <c r="R13" s="962"/>
      <c r="S13" s="962"/>
      <c r="T13" s="962"/>
      <c r="U13" s="962"/>
      <c r="V13" s="962"/>
      <c r="W13" s="962"/>
      <c r="X13" s="962"/>
      <c r="Y13" s="962"/>
      <c r="Z13" s="962"/>
      <c r="AA13" s="962"/>
      <c r="AB13" s="962"/>
      <c r="AC13" s="962"/>
      <c r="AD13" s="962"/>
      <c r="AE13" s="962"/>
      <c r="AF13" s="962"/>
      <c r="AG13" s="962"/>
      <c r="AH13" s="962"/>
      <c r="AI13" s="962"/>
      <c r="AJ13" s="962"/>
      <c r="AK13" s="962"/>
      <c r="AL13" s="962"/>
    </row>
    <row r="14" spans="1:38" ht="12.75" customHeight="1" thickBot="1">
      <c r="A14" s="963"/>
      <c r="B14" s="963"/>
      <c r="C14" s="963"/>
      <c r="D14" s="963"/>
      <c r="E14" s="963"/>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96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500" t="s">
        <v>1645</v>
      </c>
      <c r="I16" s="1500"/>
      <c r="J16" s="1500"/>
      <c r="K16" s="1500"/>
      <c r="L16" s="1500"/>
      <c r="M16" s="1500"/>
      <c r="N16" s="1500"/>
      <c r="O16" s="1500"/>
      <c r="P16" s="1500"/>
      <c r="Q16" s="1500"/>
      <c r="R16" s="1500"/>
      <c r="S16" s="1500"/>
      <c r="T16" s="1500"/>
      <c r="U16" s="1500"/>
      <c r="V16" s="1500"/>
      <c r="W16" s="1500"/>
      <c r="X16" s="1500"/>
      <c r="Y16" s="1500"/>
      <c r="Z16" s="1500"/>
      <c r="AA16" s="1500"/>
      <c r="AB16" s="1500"/>
      <c r="AC16" s="1500"/>
      <c r="AD16" s="1500"/>
      <c r="AE16" s="1500"/>
      <c r="AF16" s="1500"/>
      <c r="AG16" s="1500"/>
      <c r="AH16" s="1500"/>
      <c r="AI16" s="1500"/>
      <c r="AJ16" s="1500"/>
    </row>
    <row r="17" spans="1:39" ht="12.75" customHeight="1"/>
    <row r="18" spans="1:39" ht="12.75" customHeight="1">
      <c r="A18" s="137" t="s">
        <v>108</v>
      </c>
      <c r="C18" s="7"/>
      <c r="D18" s="7"/>
      <c r="E18" s="7"/>
      <c r="F18" s="7"/>
      <c r="G18" s="7"/>
      <c r="H18" s="1099" t="s">
        <v>1646</v>
      </c>
      <c r="I18" s="1099"/>
      <c r="J18" s="1099"/>
      <c r="K18" s="1099"/>
      <c r="L18" s="1099"/>
      <c r="M18" s="1099"/>
      <c r="N18" s="1099"/>
      <c r="O18" s="1099"/>
      <c r="P18" s="1099"/>
      <c r="Q18" s="1099"/>
      <c r="R18" s="1099"/>
      <c r="S18" s="1099"/>
      <c r="T18" s="1099"/>
      <c r="U18" s="1099"/>
      <c r="V18" s="1099"/>
      <c r="W18" s="1099"/>
      <c r="X18" s="1099"/>
      <c r="Y18" s="1099"/>
      <c r="Z18" s="1099"/>
      <c r="AA18" s="1099"/>
      <c r="AB18" s="1099"/>
      <c r="AC18" s="1099"/>
      <c r="AD18" s="1099"/>
      <c r="AE18" s="1099"/>
      <c r="AF18" s="1099"/>
      <c r="AG18" s="1099"/>
      <c r="AH18" s="1099"/>
      <c r="AI18" s="1099"/>
      <c r="AJ18" s="1099"/>
    </row>
    <row r="19" spans="1:39" ht="12.75" customHeight="1"/>
    <row r="20" spans="1:39" ht="14.25" customHeight="1">
      <c r="A20" s="1493" t="s">
        <v>966</v>
      </c>
      <c r="B20" s="1493"/>
      <c r="C20" s="1493"/>
      <c r="D20" s="1493"/>
      <c r="E20" s="1493"/>
      <c r="F20" s="1493"/>
      <c r="G20" s="1493"/>
      <c r="H20" s="1493"/>
      <c r="I20" s="1493"/>
      <c r="J20" s="1493"/>
      <c r="K20" s="1493"/>
      <c r="L20" s="1493"/>
      <c r="M20" s="1493"/>
      <c r="N20" s="1493"/>
      <c r="O20" s="1493"/>
      <c r="P20" s="1493"/>
      <c r="Q20" s="1493"/>
      <c r="R20" s="1493"/>
      <c r="S20" s="1493"/>
      <c r="T20" s="1493"/>
      <c r="U20" s="1493"/>
      <c r="V20" s="1493"/>
      <c r="W20" s="1493"/>
      <c r="X20" s="1493"/>
      <c r="Y20" s="1493"/>
      <c r="Z20" s="1493"/>
      <c r="AA20" s="1493"/>
      <c r="AB20" s="1493"/>
      <c r="AC20" s="1493"/>
      <c r="AD20" s="1493"/>
      <c r="AE20" s="1493"/>
      <c r="AF20" s="1493"/>
      <c r="AG20" s="1493"/>
      <c r="AH20" s="1493"/>
      <c r="AI20" s="1493"/>
      <c r="AJ20" s="1493"/>
      <c r="AK20" s="1493"/>
      <c r="AL20" s="1493"/>
    </row>
    <row r="21" spans="1:39" ht="12.75" customHeight="1">
      <c r="A21" s="1522" t="s">
        <v>1155</v>
      </c>
      <c r="B21" s="1522"/>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5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1">
        <f>'Basis &amp; Credits'!AB56</f>
        <v>2453657</v>
      </c>
      <c r="N26" s="1521"/>
      <c r="O26" s="1521"/>
      <c r="P26" s="1521"/>
      <c r="Q26" s="152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9">
        <f>'Basis &amp; Credits'!AB77</f>
        <v>0</v>
      </c>
      <c r="N27" s="1119"/>
      <c r="O27" s="1119"/>
      <c r="P27" s="1119"/>
      <c r="Q27" s="1119"/>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02" t="s">
        <v>723</v>
      </c>
      <c r="P33" s="1102"/>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5"/>
      <c r="H122" s="1495"/>
      <c r="I122" s="247" t="s">
        <v>195</v>
      </c>
      <c r="L122" s="1495"/>
      <c r="M122" s="1495"/>
      <c r="N122" s="149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8"/>
      <c r="D124" s="1518"/>
      <c r="E124" s="1518"/>
      <c r="F124" s="1518"/>
      <c r="G124" s="1518"/>
      <c r="H124" s="1518"/>
      <c r="I124" s="1518"/>
      <c r="J124" s="1518"/>
      <c r="K124" s="151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5"/>
      <c r="Z126" s="1495"/>
      <c r="AA126" s="1495"/>
      <c r="AB126" s="1495"/>
      <c r="AC126" s="1495"/>
      <c r="AD126" s="1495"/>
      <c r="AE126" s="1495"/>
      <c r="AF126" s="1495"/>
      <c r="AG126" s="1495"/>
      <c r="AH126" s="1495"/>
      <c r="AI126" s="1495"/>
      <c r="AJ126" s="1495"/>
      <c r="AK126" s="1495"/>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1"/>
      <c r="Z129" s="1501"/>
      <c r="AA129" s="1501"/>
      <c r="AB129" s="1501"/>
      <c r="AC129" s="1501"/>
      <c r="AD129" s="1501"/>
      <c r="AE129" s="1501"/>
      <c r="AF129" s="1501"/>
      <c r="AG129" s="1501"/>
      <c r="AH129" s="1501"/>
      <c r="AI129" s="1501"/>
      <c r="AJ129" s="1501"/>
      <c r="AK129" s="150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1"/>
      <c r="Z132" s="1501"/>
      <c r="AA132" s="1501"/>
      <c r="AB132" s="1501"/>
      <c r="AC132" s="1501"/>
      <c r="AD132" s="1501"/>
      <c r="AE132" s="1501"/>
      <c r="AF132" s="1501"/>
      <c r="AG132" s="1501"/>
      <c r="AH132" s="1501"/>
      <c r="AI132" s="1501"/>
      <c r="AJ132" s="1501"/>
      <c r="AK132" s="150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3"/>
      <c r="G150" s="1513"/>
      <c r="H150" s="1513"/>
      <c r="I150" s="1513"/>
      <c r="J150" s="1513"/>
      <c r="K150" s="1513"/>
      <c r="L150" s="1513"/>
      <c r="M150" s="1513"/>
      <c r="N150" s="1513"/>
      <c r="O150" s="1513"/>
      <c r="P150" s="1513"/>
      <c r="Q150" s="1513"/>
      <c r="R150" s="1513"/>
      <c r="S150" s="1513"/>
      <c r="T150" s="151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9" t="s">
        <v>1647</v>
      </c>
      <c r="P153" s="1099"/>
      <c r="Q153" s="1099"/>
      <c r="R153" s="1099"/>
      <c r="S153" s="1099"/>
      <c r="T153" s="1099"/>
      <c r="U153" s="1099"/>
      <c r="V153" s="1099"/>
      <c r="W153" s="1099"/>
      <c r="X153" s="1099"/>
      <c r="Y153" s="1099"/>
      <c r="Z153" s="1099"/>
      <c r="AA153" s="1099"/>
      <c r="AB153" s="1099"/>
      <c r="AC153" s="1099"/>
      <c r="AD153" s="1099"/>
      <c r="AE153" s="1099"/>
      <c r="AF153" s="1099"/>
      <c r="AG153" s="1099"/>
      <c r="AH153" s="1099"/>
    </row>
    <row r="154" spans="1:59" ht="12.75" customHeight="1">
      <c r="D154" s="483" t="s">
        <v>476</v>
      </c>
      <c r="F154" s="32"/>
      <c r="G154" s="32"/>
      <c r="H154" s="32"/>
      <c r="I154" s="32"/>
      <c r="J154" s="32"/>
      <c r="K154" s="32"/>
      <c r="L154" s="32"/>
      <c r="M154" s="32"/>
      <c r="N154" s="32"/>
      <c r="O154" s="1124" t="s">
        <v>1648</v>
      </c>
      <c r="P154" s="1124"/>
      <c r="Q154" s="1124"/>
      <c r="R154" s="1124"/>
      <c r="S154" s="1124"/>
      <c r="T154" s="1124"/>
      <c r="U154" s="1124"/>
      <c r="V154" s="1124"/>
      <c r="W154" s="1124"/>
      <c r="X154" s="1124"/>
      <c r="Y154" s="1124"/>
      <c r="Z154" s="1124"/>
      <c r="AA154" s="1124"/>
      <c r="AB154" s="1124"/>
      <c r="AC154" s="1124"/>
      <c r="AD154" s="1124"/>
      <c r="AE154" s="1124"/>
      <c r="AF154" s="1124"/>
      <c r="AG154" s="1124"/>
      <c r="AH154" s="1124"/>
      <c r="AM154" s="25"/>
    </row>
    <row r="155" spans="1:59" ht="12.75">
      <c r="D155" s="13" t="s">
        <v>478</v>
      </c>
      <c r="F155" s="13"/>
      <c r="G155" s="13"/>
      <c r="H155" s="13"/>
      <c r="I155" s="13"/>
      <c r="J155" s="13"/>
      <c r="K155" s="13"/>
      <c r="L155" s="13"/>
      <c r="M155" s="13"/>
      <c r="N155" s="13"/>
      <c r="O155" s="1506" t="s">
        <v>477</v>
      </c>
      <c r="P155" s="1506"/>
      <c r="Q155" s="1506"/>
      <c r="R155" s="1506"/>
      <c r="S155" s="1506"/>
      <c r="T155" s="1506"/>
      <c r="U155" s="1506"/>
      <c r="V155" s="1506"/>
      <c r="W155" s="1506"/>
      <c r="X155" s="1506"/>
      <c r="Y155" s="1506"/>
      <c r="Z155" s="1506"/>
      <c r="AA155" s="1506"/>
      <c r="AB155" s="1506"/>
      <c r="AC155" s="1506"/>
      <c r="AD155" s="1506"/>
      <c r="AE155" s="1506"/>
      <c r="AF155" s="1506"/>
      <c r="AG155" s="1506"/>
      <c r="AH155" s="1506"/>
      <c r="AM155" s="25"/>
    </row>
    <row r="156" spans="1:59" ht="12.75">
      <c r="D156" s="32" t="s">
        <v>335</v>
      </c>
      <c r="F156" s="32"/>
      <c r="G156" s="32"/>
      <c r="H156" s="32"/>
      <c r="I156" s="32"/>
      <c r="J156" s="32"/>
      <c r="K156" s="32"/>
      <c r="L156" s="32"/>
      <c r="M156" s="32"/>
      <c r="N156" s="32"/>
      <c r="O156" s="1101" t="s">
        <v>1649</v>
      </c>
      <c r="P156" s="1101"/>
      <c r="Q156" s="1101"/>
      <c r="R156" s="1101"/>
      <c r="S156" s="1101"/>
      <c r="T156" s="1101"/>
      <c r="U156" s="1101"/>
      <c r="V156" s="1101"/>
      <c r="W156" s="1101"/>
      <c r="X156" s="1101"/>
      <c r="Y156" s="1101"/>
      <c r="Z156" s="1101"/>
      <c r="AA156" s="1101"/>
      <c r="AB156" s="1101"/>
      <c r="AC156" s="1101"/>
      <c r="AD156" s="1101"/>
      <c r="AE156" s="1101"/>
      <c r="AF156" s="1101"/>
      <c r="AG156" s="1101"/>
      <c r="AH156" s="1101"/>
      <c r="BG156" s="12" t="s">
        <v>329</v>
      </c>
    </row>
    <row r="157" spans="1:59" ht="12.75">
      <c r="D157" s="32" t="s">
        <v>336</v>
      </c>
      <c r="F157" s="32"/>
      <c r="G157" s="32"/>
      <c r="H157" s="32"/>
      <c r="I157" s="32"/>
      <c r="J157" s="32"/>
      <c r="K157" s="32"/>
      <c r="L157" s="32"/>
      <c r="M157" s="32"/>
      <c r="N157" s="32"/>
      <c r="O157" s="1099" t="s">
        <v>1650</v>
      </c>
      <c r="P157" s="1099"/>
      <c r="Q157" s="1099"/>
      <c r="R157" s="1099"/>
      <c r="S157" s="1099"/>
      <c r="T157" s="1099"/>
      <c r="U157" s="1099"/>
      <c r="V157" s="1099"/>
      <c r="W157" s="1099"/>
      <c r="X157" s="109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7">
        <v>95113</v>
      </c>
      <c r="P158" s="1317"/>
      <c r="Q158" s="1317"/>
      <c r="R158" s="1317"/>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6" t="s">
        <v>1651</v>
      </c>
      <c r="P159" s="1316"/>
      <c r="Q159" s="1316"/>
      <c r="R159" s="1316"/>
      <c r="S159" s="1316"/>
      <c r="T159" s="1316"/>
      <c r="V159" s="149" t="s">
        <v>287</v>
      </c>
      <c r="W159" s="1318"/>
      <c r="X159" s="1318"/>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6"/>
      <c r="P160" s="1316"/>
      <c r="Q160" s="1316"/>
      <c r="R160" s="1316"/>
      <c r="S160" s="1316"/>
      <c r="T160" s="1316"/>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08" t="s">
        <v>1652</v>
      </c>
      <c r="P161" s="1508"/>
      <c r="Q161" s="1508"/>
      <c r="R161" s="1508"/>
      <c r="S161" s="1508"/>
      <c r="T161" s="1508"/>
      <c r="U161" s="1508"/>
      <c r="V161" s="1508"/>
      <c r="W161" s="1508"/>
      <c r="X161" s="1508"/>
      <c r="Y161" s="1508"/>
      <c r="Z161" s="1508"/>
      <c r="AA161" s="1508"/>
      <c r="AB161" s="1508"/>
      <c r="AC161" s="1508"/>
      <c r="AD161" s="1508"/>
      <c r="AE161" s="1508"/>
      <c r="AF161" s="1508"/>
      <c r="AG161" s="1508"/>
      <c r="AH161" s="1508"/>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9" t="s">
        <v>1510</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5" t="s">
        <v>586</v>
      </c>
      <c r="B169" s="1265"/>
      <c r="C169" s="1265"/>
      <c r="D169" s="1265"/>
      <c r="E169" s="1265"/>
      <c r="F169" s="1265"/>
      <c r="G169" s="1265"/>
      <c r="H169" s="1265"/>
      <c r="I169" s="1265"/>
      <c r="J169" s="1265"/>
      <c r="K169" s="1265"/>
      <c r="L169" s="1265"/>
      <c r="M169" s="1265"/>
      <c r="N169" s="1265"/>
      <c r="O169" s="1265"/>
      <c r="P169" s="1265"/>
      <c r="Q169" s="1265"/>
      <c r="R169" s="1265"/>
      <c r="S169" s="1265"/>
      <c r="T169" s="1265"/>
      <c r="U169" s="1265"/>
      <c r="V169" s="1265"/>
      <c r="W169" s="1265"/>
      <c r="X169" s="1265"/>
      <c r="Y169" s="1265"/>
      <c r="Z169" s="1265"/>
      <c r="AA169" s="1265"/>
      <c r="AB169" s="1265"/>
      <c r="AC169" s="1265"/>
      <c r="AD169" s="1265"/>
      <c r="AE169" s="1265"/>
      <c r="AF169" s="1265"/>
      <c r="AG169" s="1265"/>
      <c r="AH169" s="1265"/>
      <c r="AI169" s="1265"/>
      <c r="AJ169" s="1265"/>
      <c r="AK169" s="1265"/>
      <c r="AL169" s="1265"/>
      <c r="BA169" s="36" t="s">
        <v>727</v>
      </c>
      <c r="BG169" s="12" t="s">
        <v>535</v>
      </c>
    </row>
    <row r="170" spans="1:59" ht="13.5" thickBot="1">
      <c r="A170" s="1266"/>
      <c r="B170" s="1266"/>
      <c r="C170" s="1266"/>
      <c r="D170" s="1266"/>
      <c r="E170" s="1266"/>
      <c r="F170" s="1266"/>
      <c r="G170" s="1266"/>
      <c r="H170" s="1266"/>
      <c r="I170" s="1266"/>
      <c r="J170" s="1266"/>
      <c r="K170" s="1266"/>
      <c r="L170" s="1266"/>
      <c r="M170" s="1266"/>
      <c r="N170" s="1266"/>
      <c r="O170" s="1266"/>
      <c r="P170" s="1266"/>
      <c r="Q170" s="1266"/>
      <c r="R170" s="1266"/>
      <c r="S170" s="1266"/>
      <c r="T170" s="1266"/>
      <c r="U170" s="1266"/>
      <c r="V170" s="1266"/>
      <c r="W170" s="1266"/>
      <c r="X170" s="1266"/>
      <c r="Y170" s="1266"/>
      <c r="Z170" s="1266"/>
      <c r="AA170" s="1266"/>
      <c r="AB170" s="1266"/>
      <c r="AC170" s="1266"/>
      <c r="AD170" s="1266"/>
      <c r="AE170" s="1266"/>
      <c r="AF170" s="1266"/>
      <c r="AG170" s="1266"/>
      <c r="AH170" s="1266"/>
      <c r="AI170" s="1266"/>
      <c r="AJ170" s="1266"/>
      <c r="AK170" s="1266"/>
      <c r="AL170" s="1266"/>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7" t="s">
        <v>403</v>
      </c>
      <c r="K173" s="1497"/>
      <c r="L173" s="1497"/>
      <c r="M173" s="1497"/>
      <c r="N173" s="1497"/>
      <c r="O173" s="1497"/>
      <c r="P173" s="1497"/>
      <c r="Q173" s="1497"/>
      <c r="R173" s="1497"/>
      <c r="S173" s="1497"/>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101" t="s">
        <v>1653</v>
      </c>
      <c r="K174" s="1101"/>
      <c r="L174" s="1101"/>
      <c r="M174" s="1101"/>
      <c r="N174" s="1101"/>
      <c r="O174" s="1101"/>
      <c r="P174" s="1101"/>
      <c r="Q174" s="1101"/>
      <c r="R174" s="1101"/>
      <c r="S174" s="1101"/>
      <c r="T174" s="1101"/>
      <c r="U174" s="1101"/>
      <c r="V174" s="1101"/>
      <c r="W174" s="1101"/>
      <c r="X174" s="1101"/>
      <c r="Y174" s="1101"/>
      <c r="Z174" s="110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02" t="s">
        <v>723</v>
      </c>
      <c r="V175" s="110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4"/>
      <c r="V176" s="1494"/>
      <c r="W176" s="4" t="s">
        <v>328</v>
      </c>
      <c r="X176" s="1505"/>
      <c r="Y176" s="150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02" t="s">
        <v>723</v>
      </c>
      <c r="S177" s="110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00"/>
      <c r="AG178" s="1100"/>
      <c r="AH178" s="4" t="s">
        <v>328</v>
      </c>
      <c r="AI178" s="1120"/>
      <c r="AJ178" s="1120"/>
      <c r="AK178" s="112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02" t="s">
        <v>723</v>
      </c>
      <c r="Y180" s="1102"/>
      <c r="Z180" s="911"/>
      <c r="AK180" s="705"/>
      <c r="AL180" s="705"/>
      <c r="BA180" s="36" t="s">
        <v>239</v>
      </c>
      <c r="BG180" s="743" t="s">
        <v>60</v>
      </c>
    </row>
    <row r="181" spans="1:59" s="743" customFormat="1" ht="13.1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03" t="str">
        <f>H18</f>
        <v>Arya</v>
      </c>
      <c r="J186" s="1103"/>
      <c r="K186" s="1103"/>
      <c r="L186" s="1103"/>
      <c r="M186" s="1103"/>
      <c r="N186" s="1103"/>
      <c r="O186" s="1103"/>
      <c r="P186" s="1103"/>
      <c r="Q186" s="1103"/>
      <c r="R186" s="1103"/>
      <c r="S186" s="1103"/>
      <c r="T186" s="1103"/>
      <c r="U186" s="1103"/>
      <c r="V186" s="1103"/>
      <c r="W186" s="1103"/>
      <c r="X186" s="1103"/>
      <c r="Y186" s="1103"/>
      <c r="Z186" s="1103"/>
      <c r="AA186" s="1103"/>
      <c r="AB186" s="1103"/>
      <c r="AC186" s="1103"/>
      <c r="AD186" s="1103"/>
      <c r="AE186" s="1103"/>
      <c r="AF186" s="25"/>
      <c r="AH186" s="25"/>
      <c r="AJ186" s="3"/>
      <c r="AK186" s="3"/>
      <c r="AL186" s="3"/>
      <c r="BA186" s="36" t="s">
        <v>247</v>
      </c>
      <c r="BG186" s="12" t="s">
        <v>69</v>
      </c>
    </row>
    <row r="187" spans="1:59" ht="12.75">
      <c r="A187" s="25"/>
      <c r="C187" s="45"/>
      <c r="D187" s="25" t="s">
        <v>630</v>
      </c>
      <c r="E187" s="25"/>
      <c r="F187" s="25"/>
      <c r="G187" s="25"/>
      <c r="H187" s="25"/>
      <c r="I187" s="1122" t="s">
        <v>1654</v>
      </c>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1" t="s">
        <v>1655</v>
      </c>
      <c r="F189" s="1321"/>
      <c r="G189" s="1321"/>
      <c r="H189" s="1321"/>
      <c r="I189" s="1321"/>
      <c r="J189" s="1321"/>
      <c r="K189" s="1321"/>
      <c r="L189" s="1321"/>
      <c r="M189" s="1321"/>
      <c r="N189" s="1321"/>
      <c r="O189" s="1321"/>
      <c r="P189" s="1321"/>
      <c r="Q189" s="1321"/>
      <c r="R189" s="1321"/>
      <c r="S189" s="1321"/>
      <c r="T189" s="1321"/>
      <c r="U189" s="1321"/>
      <c r="V189" s="1321"/>
      <c r="W189" s="1321"/>
      <c r="X189" s="1321"/>
      <c r="Y189" s="1321"/>
      <c r="Z189" s="1321"/>
      <c r="AA189" s="1321"/>
      <c r="AB189" s="1321"/>
      <c r="AC189" s="1321"/>
      <c r="AD189" s="1321"/>
      <c r="AE189" s="1321"/>
      <c r="AF189" s="25"/>
      <c r="AH189" s="25"/>
      <c r="AJ189" s="3"/>
      <c r="AK189" s="3"/>
      <c r="AL189" s="3"/>
      <c r="AP189" s="12" t="s">
        <v>329</v>
      </c>
      <c r="BA189" s="36" t="s">
        <v>251</v>
      </c>
      <c r="BG189" s="12" t="s">
        <v>72</v>
      </c>
    </row>
    <row r="190" spans="1:59" ht="12.75">
      <c r="A190" s="25"/>
      <c r="C190" s="45"/>
      <c r="D190" s="25"/>
      <c r="E190" s="1322"/>
      <c r="F190" s="1322"/>
      <c r="G190" s="1322"/>
      <c r="H190" s="1322"/>
      <c r="I190" s="1322"/>
      <c r="J190" s="1322"/>
      <c r="K190" s="1322"/>
      <c r="L190" s="1322"/>
      <c r="M190" s="1322"/>
      <c r="N190" s="1322"/>
      <c r="O190" s="1322"/>
      <c r="P190" s="1322"/>
      <c r="Q190" s="1322"/>
      <c r="R190" s="1322"/>
      <c r="S190" s="1322"/>
      <c r="T190" s="1322"/>
      <c r="U190" s="1322"/>
      <c r="V190" s="1322"/>
      <c r="W190" s="1322"/>
      <c r="X190" s="1322"/>
      <c r="Y190" s="1322"/>
      <c r="Z190" s="1322"/>
      <c r="AA190" s="1322"/>
      <c r="AB190" s="1322"/>
      <c r="AC190" s="1322"/>
      <c r="AD190" s="1322"/>
      <c r="AE190" s="1322"/>
      <c r="AF190" s="25"/>
      <c r="AH190" s="25"/>
      <c r="AJ190" s="3"/>
      <c r="AK190" s="3"/>
      <c r="AL190" s="3"/>
      <c r="AP190" s="12" t="s">
        <v>1194</v>
      </c>
      <c r="BA190" s="36" t="s">
        <v>686</v>
      </c>
      <c r="BG190" s="12" t="s">
        <v>73</v>
      </c>
    </row>
    <row r="191" spans="1:59" ht="12.75">
      <c r="A191" s="25"/>
      <c r="C191" s="45"/>
      <c r="D191" s="25" t="s">
        <v>631</v>
      </c>
      <c r="E191" s="25"/>
      <c r="I191" s="1101" t="s">
        <v>1650</v>
      </c>
      <c r="J191" s="1101"/>
      <c r="K191" s="1101"/>
      <c r="L191" s="1101"/>
      <c r="M191" s="1101"/>
      <c r="N191" s="1101"/>
      <c r="O191" s="1101"/>
      <c r="P191" s="1101"/>
      <c r="Q191" s="25" t="s">
        <v>633</v>
      </c>
      <c r="T191" s="1101" t="s">
        <v>206</v>
      </c>
      <c r="U191" s="1101"/>
      <c r="V191" s="1101"/>
      <c r="W191" s="1101"/>
      <c r="X191" s="1101"/>
      <c r="Y191" s="1101"/>
      <c r="Z191" s="1101"/>
      <c r="AA191" s="1101"/>
      <c r="AB191" s="1101"/>
      <c r="AC191" s="1101"/>
      <c r="AD191" s="1101"/>
      <c r="AE191" s="1101"/>
      <c r="AH191" s="25"/>
      <c r="AJ191" s="3"/>
      <c r="AK191" s="3"/>
      <c r="AL191" s="3"/>
      <c r="AP191" s="12" t="s">
        <v>1195</v>
      </c>
      <c r="BA191" s="36" t="s">
        <v>743</v>
      </c>
      <c r="BG191" s="12" t="s">
        <v>789</v>
      </c>
    </row>
    <row r="192" spans="1:59" ht="12.75">
      <c r="A192" s="25"/>
      <c r="C192" s="46"/>
      <c r="D192" s="25" t="s">
        <v>634</v>
      </c>
      <c r="E192" s="25"/>
      <c r="F192" s="25"/>
      <c r="G192" s="25"/>
      <c r="I192" s="1122">
        <v>95110</v>
      </c>
      <c r="J192" s="1122"/>
      <c r="K192" s="1122"/>
      <c r="L192" s="1122"/>
      <c r="M192" s="1122"/>
      <c r="N192" s="1122"/>
      <c r="O192" s="25" t="s">
        <v>636</v>
      </c>
      <c r="P192" s="25"/>
      <c r="Q192" s="25"/>
      <c r="R192" s="25"/>
      <c r="S192" s="25"/>
      <c r="T192" s="1496">
        <v>5017</v>
      </c>
      <c r="U192" s="1496"/>
      <c r="V192" s="1496"/>
      <c r="W192" s="1496"/>
      <c r="X192" s="1496"/>
      <c r="Y192" s="1496"/>
      <c r="Z192" s="1496"/>
      <c r="AA192" s="1496"/>
      <c r="AB192" s="1496"/>
      <c r="AC192" s="1496"/>
      <c r="AD192" s="1496"/>
      <c r="AE192" s="149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1" t="s">
        <v>1656</v>
      </c>
      <c r="O193" s="1321"/>
      <c r="P193" s="1321"/>
      <c r="Q193" s="1321"/>
      <c r="R193" s="1321"/>
      <c r="S193" s="1321"/>
      <c r="T193" s="1321"/>
      <c r="U193" s="1321"/>
      <c r="V193" s="1321"/>
      <c r="W193" s="1321"/>
      <c r="X193" s="1321"/>
      <c r="Y193" s="1321"/>
      <c r="Z193" s="1321"/>
      <c r="AA193" s="1321"/>
      <c r="AB193" s="1321"/>
      <c r="AC193" s="1321"/>
      <c r="AD193" s="1321"/>
      <c r="AE193" s="1321"/>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2"/>
      <c r="O194" s="1322"/>
      <c r="P194" s="1322"/>
      <c r="Q194" s="1322"/>
      <c r="R194" s="1322"/>
      <c r="S194" s="1322"/>
      <c r="T194" s="1322"/>
      <c r="U194" s="1322"/>
      <c r="V194" s="1322"/>
      <c r="W194" s="1322"/>
      <c r="X194" s="1322"/>
      <c r="Y194" s="1322"/>
      <c r="Z194" s="1322"/>
      <c r="AA194" s="1322"/>
      <c r="AB194" s="1322"/>
      <c r="AC194" s="1322"/>
      <c r="AD194" s="1322"/>
      <c r="AE194" s="132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02" t="s">
        <v>723</v>
      </c>
      <c r="U195" s="1102"/>
      <c r="W195" s="25" t="s">
        <v>739</v>
      </c>
      <c r="X195" s="25"/>
      <c r="Y195" s="25"/>
      <c r="Z195" s="25"/>
      <c r="AA195" s="25"/>
      <c r="AB195" s="25"/>
      <c r="AC195" s="25"/>
      <c r="AD195" s="25"/>
      <c r="AE195" s="25"/>
      <c r="AF195" s="25"/>
      <c r="AG195" s="25"/>
      <c r="AH195" s="1102">
        <v>19</v>
      </c>
      <c r="AI195" s="110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9" t="s">
        <v>592</v>
      </c>
      <c r="U196" s="1229"/>
      <c r="W196" s="25" t="s">
        <v>740</v>
      </c>
      <c r="X196" s="25"/>
      <c r="Y196" s="25"/>
      <c r="Z196" s="25"/>
      <c r="AA196" s="25"/>
      <c r="AB196" s="25"/>
      <c r="AC196" s="25"/>
      <c r="AD196" s="25"/>
      <c r="AE196" s="25"/>
      <c r="AF196" s="25"/>
      <c r="AG196" s="25"/>
      <c r="AH196" s="1102">
        <v>27</v>
      </c>
      <c r="AI196" s="110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9" t="s">
        <v>723</v>
      </c>
      <c r="U197" s="1229"/>
      <c r="V197" s="12"/>
      <c r="W197" s="25" t="s">
        <v>741</v>
      </c>
      <c r="X197" s="25"/>
      <c r="Y197" s="25"/>
      <c r="Z197" s="25"/>
      <c r="AA197" s="25"/>
      <c r="AB197" s="25"/>
      <c r="AC197" s="25"/>
      <c r="AD197" s="25"/>
      <c r="AE197" s="25"/>
      <c r="AF197" s="25"/>
      <c r="AG197" s="25"/>
      <c r="AH197" s="1102">
        <v>15</v>
      </c>
      <c r="AI197" s="1102"/>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9" t="s">
        <v>723</v>
      </c>
      <c r="Z198" s="122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03" t="s">
        <v>417</v>
      </c>
      <c r="E203" s="1103"/>
      <c r="F203" s="1103"/>
      <c r="G203" s="1103"/>
      <c r="H203" s="1103"/>
      <c r="I203" s="1103"/>
      <c r="J203" s="1103"/>
      <c r="K203" s="1103"/>
      <c r="L203" s="1103"/>
      <c r="M203" s="1103"/>
      <c r="P203" s="1492">
        <f>M26</f>
        <v>2453657</v>
      </c>
      <c r="Q203" s="1319"/>
      <c r="R203" s="1319"/>
      <c r="S203" s="1319"/>
      <c r="T203" s="1319"/>
      <c r="U203" s="131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20" t="s">
        <v>1532</v>
      </c>
      <c r="E204" s="1103"/>
      <c r="F204" s="1103"/>
      <c r="G204" s="1103"/>
      <c r="H204" s="1103"/>
      <c r="I204" s="1103"/>
      <c r="J204" s="1103"/>
      <c r="K204" s="1103"/>
      <c r="L204" s="1103"/>
      <c r="M204" s="1103"/>
      <c r="P204" s="1319">
        <f>M27</f>
        <v>0</v>
      </c>
      <c r="Q204" s="1319"/>
      <c r="R204" s="1319"/>
      <c r="S204" s="1319"/>
      <c r="T204" s="1319"/>
      <c r="U204" s="1319"/>
      <c r="V204" s="47"/>
      <c r="W204" s="25" t="s">
        <v>1533</v>
      </c>
      <c r="X204" s="25"/>
      <c r="Y204" s="25"/>
      <c r="Z204" s="25"/>
      <c r="AA204" s="25"/>
      <c r="AB204" s="25"/>
      <c r="AC204" s="25"/>
      <c r="AD204" s="25"/>
      <c r="AE204" s="25"/>
      <c r="AF204" s="1102" t="s">
        <v>723</v>
      </c>
      <c r="AG204" s="1102"/>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4" t="s">
        <v>1657</v>
      </c>
      <c r="E207" s="1224"/>
      <c r="F207" s="1224"/>
      <c r="G207" s="1224"/>
      <c r="H207" s="1224"/>
      <c r="I207" s="1224"/>
      <c r="J207" s="1224"/>
      <c r="K207" s="1224"/>
      <c r="L207" s="1224"/>
      <c r="M207" s="122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24" t="s">
        <v>1198</v>
      </c>
      <c r="E210" s="1224"/>
      <c r="F210" s="1224"/>
      <c r="G210" s="1224"/>
      <c r="H210" s="1224"/>
      <c r="I210" s="1224"/>
      <c r="J210" s="1224"/>
      <c r="K210" s="1224"/>
      <c r="L210" s="1224"/>
      <c r="M210" s="1224"/>
      <c r="N210" s="12" t="s">
        <v>1517</v>
      </c>
      <c r="O210" s="743"/>
      <c r="P210" s="743"/>
      <c r="Q210" s="743"/>
      <c r="R210" s="743"/>
      <c r="S210" s="743"/>
      <c r="T210" s="743"/>
      <c r="U210" s="743"/>
      <c r="V210" s="743"/>
      <c r="W210" s="743"/>
      <c r="X210" s="743"/>
      <c r="Y210" s="743"/>
      <c r="Z210" s="743"/>
      <c r="AH210" s="1102"/>
      <c r="AI210" s="1102"/>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24" t="s">
        <v>1178</v>
      </c>
      <c r="E215" s="1224"/>
      <c r="F215" s="1224"/>
      <c r="G215" s="1224"/>
      <c r="H215" s="1224"/>
      <c r="I215" s="1224"/>
      <c r="J215" s="1224"/>
      <c r="K215" s="1224"/>
      <c r="L215" s="1224"/>
      <c r="M215" s="1224"/>
      <c r="N215" s="1224"/>
      <c r="O215" s="1224"/>
      <c r="P215" s="1224"/>
      <c r="Q215" s="1224"/>
      <c r="R215" s="1224"/>
      <c r="S215" s="1224"/>
      <c r="T215" s="1224"/>
      <c r="U215" s="1224"/>
      <c r="V215" s="1224"/>
      <c r="W215" s="1224"/>
      <c r="X215" s="1224"/>
      <c r="Y215" s="1224"/>
      <c r="Z215" s="122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5" t="s">
        <v>587</v>
      </c>
      <c r="B217" s="1265"/>
      <c r="C217" s="1265"/>
      <c r="D217" s="1265"/>
      <c r="E217" s="1265"/>
      <c r="F217" s="1265"/>
      <c r="G217" s="1265"/>
      <c r="H217" s="1265"/>
      <c r="I217" s="1265"/>
      <c r="J217" s="1265"/>
      <c r="K217" s="1265"/>
      <c r="L217" s="1265"/>
      <c r="M217" s="1265"/>
      <c r="N217" s="1265"/>
      <c r="O217" s="1265"/>
      <c r="P217" s="1265"/>
      <c r="Q217" s="1265"/>
      <c r="R217" s="1265"/>
      <c r="S217" s="1265"/>
      <c r="T217" s="1265"/>
      <c r="U217" s="1265"/>
      <c r="V217" s="1265"/>
      <c r="W217" s="1265"/>
      <c r="X217" s="1265"/>
      <c r="Y217" s="1265"/>
      <c r="Z217" s="1265"/>
      <c r="AA217" s="1265"/>
      <c r="AB217" s="1265"/>
      <c r="AC217" s="1265"/>
      <c r="AD217" s="1265"/>
      <c r="AE217" s="1265"/>
      <c r="AF217" s="1265"/>
      <c r="AG217" s="1265"/>
      <c r="AH217" s="1265"/>
      <c r="AI217" s="1265"/>
      <c r="AJ217" s="1265"/>
      <c r="AK217" s="1265"/>
      <c r="AL217" s="1265"/>
      <c r="AN217" s="58"/>
      <c r="AO217" s="58"/>
      <c r="AP217" s="12" t="s">
        <v>409</v>
      </c>
      <c r="BD217" s="61"/>
    </row>
    <row r="218" spans="1:59" ht="13.5" thickBot="1">
      <c r="A218" s="1266"/>
      <c r="B218" s="1266"/>
      <c r="C218" s="1266"/>
      <c r="D218" s="1266"/>
      <c r="E218" s="1266"/>
      <c r="F218" s="1266"/>
      <c r="G218" s="1266"/>
      <c r="H218" s="1266"/>
      <c r="I218" s="1266"/>
      <c r="J218" s="1266"/>
      <c r="K218" s="1266"/>
      <c r="L218" s="1266"/>
      <c r="M218" s="1266"/>
      <c r="N218" s="1266"/>
      <c r="O218" s="1266"/>
      <c r="P218" s="1266"/>
      <c r="Q218" s="1266"/>
      <c r="R218" s="1266"/>
      <c r="S218" s="1266"/>
      <c r="T218" s="1266"/>
      <c r="U218" s="1266"/>
      <c r="V218" s="1266"/>
      <c r="W218" s="1266"/>
      <c r="X218" s="1266"/>
      <c r="Y218" s="1266"/>
      <c r="Z218" s="1266"/>
      <c r="AA218" s="1266"/>
      <c r="AB218" s="1266"/>
      <c r="AC218" s="1266"/>
      <c r="AD218" s="1266"/>
      <c r="AE218" s="1266"/>
      <c r="AF218" s="1266"/>
      <c r="AG218" s="1266"/>
      <c r="AH218" s="1266"/>
      <c r="AI218" s="1266"/>
      <c r="AJ218" s="1266"/>
      <c r="AK218" s="1266"/>
      <c r="AL218" s="126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2" t="s">
        <v>592</v>
      </c>
      <c r="AJ221" s="110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2" t="s">
        <v>642</v>
      </c>
      <c r="AJ222" s="110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2" t="s">
        <v>642</v>
      </c>
      <c r="AJ223" s="1102"/>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2" t="s">
        <v>642</v>
      </c>
      <c r="AJ224" s="110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7" t="str">
        <f>H16</f>
        <v>SAHA Arya, L.P.</v>
      </c>
      <c r="N227" s="1507"/>
      <c r="O227" s="1507"/>
      <c r="P227" s="1507"/>
      <c r="Q227" s="1507"/>
      <c r="R227" s="1507"/>
      <c r="S227" s="1507"/>
      <c r="T227" s="1507"/>
      <c r="U227" s="1507"/>
      <c r="V227" s="1507"/>
      <c r="W227" s="1507"/>
      <c r="X227" s="1507"/>
      <c r="Y227" s="1507"/>
      <c r="Z227" s="1507"/>
      <c r="AA227" s="1507"/>
      <c r="AB227" s="1507"/>
      <c r="AC227" s="1507"/>
      <c r="AD227" s="1507"/>
      <c r="AE227" s="1507"/>
      <c r="AF227" s="1507"/>
      <c r="AG227" s="1507"/>
      <c r="AH227" s="1507"/>
      <c r="AI227" s="1507"/>
      <c r="AJ227" s="1507"/>
      <c r="AK227" s="1507"/>
      <c r="AO227" s="344" t="s">
        <v>585</v>
      </c>
      <c r="AT227" s="406">
        <f>IF(AND(AND($M$244="nonprofit",$M$252="for profit",$M$260="nonprofit")),2,0)</f>
        <v>0</v>
      </c>
    </row>
    <row r="228" spans="1:59" ht="12.75">
      <c r="D228" s="57" t="s">
        <v>92</v>
      </c>
      <c r="E228" s="57"/>
      <c r="F228" s="57"/>
      <c r="G228" s="57"/>
      <c r="H228" s="57"/>
      <c r="I228" s="57"/>
      <c r="J228" s="57"/>
      <c r="K228" s="7"/>
      <c r="M228" s="1099" t="s">
        <v>1658</v>
      </c>
      <c r="N228" s="1099"/>
      <c r="O228" s="1099"/>
      <c r="P228" s="1099"/>
      <c r="Q228" s="1099"/>
      <c r="R228" s="1099"/>
      <c r="S228" s="1099"/>
      <c r="T228" s="1099"/>
      <c r="U228" s="1099"/>
      <c r="V228" s="1099"/>
      <c r="W228" s="1099"/>
      <c r="X228" s="1099"/>
      <c r="Y228" s="1099"/>
      <c r="Z228" s="1099"/>
      <c r="AA228" s="1099"/>
      <c r="AB228" s="1099"/>
      <c r="AC228" s="1099"/>
      <c r="AD228" s="1099"/>
      <c r="AE228" s="1099"/>
      <c r="AM228" s="7"/>
      <c r="AO228" s="344" t="s">
        <v>585</v>
      </c>
      <c r="AT228" s="405">
        <f>IF(AND(AND($M$244="for profit",$M$252="nonprofit",$M$260="nonprofit")),2,0)</f>
        <v>0</v>
      </c>
      <c r="BB228" s="61"/>
    </row>
    <row r="229" spans="1:59" ht="12.75">
      <c r="D229" s="57" t="s">
        <v>631</v>
      </c>
      <c r="E229" s="57"/>
      <c r="M229" s="1099" t="s">
        <v>1659</v>
      </c>
      <c r="N229" s="1099"/>
      <c r="O229" s="1099"/>
      <c r="P229" s="1099"/>
      <c r="Q229" s="1099"/>
      <c r="R229" s="1099"/>
      <c r="S229" s="1099"/>
      <c r="T229" s="1099"/>
      <c r="V229" s="59" t="s">
        <v>93</v>
      </c>
      <c r="W229" s="1124" t="s">
        <v>1660</v>
      </c>
      <c r="X229" s="1105"/>
      <c r="Y229" s="57" t="s">
        <v>634</v>
      </c>
      <c r="AC229" s="1099">
        <v>94703</v>
      </c>
      <c r="AD229" s="1099"/>
      <c r="AE229" s="1099"/>
      <c r="AO229" s="402"/>
      <c r="AT229" s="403"/>
    </row>
    <row r="230" spans="1:59" ht="12.75">
      <c r="D230" s="60" t="s">
        <v>94</v>
      </c>
      <c r="E230" s="7"/>
      <c r="F230" s="7"/>
      <c r="G230" s="7"/>
      <c r="H230" s="7"/>
      <c r="I230" s="7"/>
      <c r="J230" s="7"/>
      <c r="K230" s="29"/>
      <c r="M230" s="1099" t="s">
        <v>1661</v>
      </c>
      <c r="N230" s="1099"/>
      <c r="O230" s="1099"/>
      <c r="P230" s="1099"/>
      <c r="Q230" s="1099"/>
      <c r="R230" s="1099"/>
      <c r="S230" s="1099"/>
      <c r="T230" s="1099"/>
      <c r="U230" s="1099"/>
      <c r="V230" s="1099"/>
      <c r="W230" s="1099"/>
      <c r="X230" s="1099"/>
      <c r="Y230" s="1099"/>
      <c r="Z230" s="1099"/>
      <c r="AA230" s="1099"/>
      <c r="AB230" s="1099"/>
      <c r="AC230" s="1099"/>
      <c r="AD230" s="1099"/>
      <c r="AE230" s="1099"/>
      <c r="AI230" s="7"/>
      <c r="AJ230" s="7"/>
      <c r="AK230" s="7"/>
      <c r="AL230" s="7"/>
      <c r="AM230" s="7"/>
      <c r="AO230" s="400" t="s">
        <v>584</v>
      </c>
      <c r="AT230" s="406">
        <f>IF(AND(AND($M$244="nonprofit",$M$252="nonprofit",$M$260="(select one)")),1,0)</f>
        <v>0</v>
      </c>
    </row>
    <row r="231" spans="1:59" ht="12.75">
      <c r="D231" s="60" t="s">
        <v>95</v>
      </c>
      <c r="E231" s="7"/>
      <c r="F231" s="7"/>
      <c r="M231" s="1104" t="s">
        <v>1662</v>
      </c>
      <c r="N231" s="1104"/>
      <c r="O231" s="1104"/>
      <c r="P231" s="1104"/>
      <c r="Q231" s="1104"/>
      <c r="R231" s="1104"/>
      <c r="S231" s="7" t="s">
        <v>220</v>
      </c>
      <c r="T231" s="7"/>
      <c r="U231" s="1105"/>
      <c r="V231" s="1105"/>
      <c r="W231" s="1105"/>
      <c r="X231" s="7" t="s">
        <v>96</v>
      </c>
      <c r="Z231" s="1127"/>
      <c r="AA231" s="1127"/>
      <c r="AB231" s="1127"/>
      <c r="AC231" s="1127"/>
      <c r="AD231" s="1127"/>
      <c r="AE231" s="1127"/>
      <c r="AO231" s="400" t="s">
        <v>584</v>
      </c>
      <c r="AT231" s="406">
        <f>IF(AND(AND($M$244="nonprofit",$M$252="nonprofit",$M$260="nonprofit")),1,0)</f>
        <v>0</v>
      </c>
    </row>
    <row r="232" spans="1:59" ht="12.75">
      <c r="D232" s="60" t="s">
        <v>97</v>
      </c>
      <c r="E232" s="7"/>
      <c r="F232" s="7"/>
      <c r="M232" s="1498" t="s">
        <v>1663</v>
      </c>
      <c r="N232" s="1498"/>
      <c r="O232" s="1498"/>
      <c r="P232" s="1498"/>
      <c r="Q232" s="1498"/>
      <c r="R232" s="1498"/>
      <c r="S232" s="1498"/>
      <c r="T232" s="1498"/>
      <c r="U232" s="1498"/>
      <c r="V232" s="1498"/>
      <c r="W232" s="1498"/>
      <c r="X232" s="1498"/>
      <c r="Y232" s="1498"/>
      <c r="Z232" s="1498"/>
      <c r="AA232" s="1498"/>
      <c r="AB232" s="1498"/>
      <c r="AC232" s="1498"/>
      <c r="AD232" s="1498"/>
      <c r="AE232" s="1498"/>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22" t="s">
        <v>575</v>
      </c>
      <c r="N233" s="1122"/>
      <c r="O233" s="1122"/>
      <c r="P233" s="1122"/>
      <c r="Q233" s="1122"/>
      <c r="R233" s="1122"/>
      <c r="S233" s="1122"/>
      <c r="T233" s="1122"/>
      <c r="U233" s="404" t="s">
        <v>1005</v>
      </c>
      <c r="V233" s="335"/>
      <c r="W233" s="335"/>
      <c r="X233" s="335"/>
      <c r="Y233" s="335"/>
      <c r="Z233" s="335"/>
      <c r="AA233" s="1267" t="s">
        <v>1664</v>
      </c>
      <c r="AB233" s="1267"/>
      <c r="AC233" s="1267"/>
      <c r="AD233" s="1267"/>
      <c r="AE233" s="1267"/>
      <c r="AF233" s="1267"/>
      <c r="AG233" s="1267"/>
      <c r="AH233" s="1267"/>
      <c r="AI233" s="1267"/>
      <c r="AJ233" s="1267"/>
      <c r="AK233" s="1267"/>
      <c r="AL233" s="58"/>
      <c r="AO233" s="400" t="s">
        <v>972</v>
      </c>
      <c r="AT233" s="406">
        <f>IF(AND(AND($M$244="for profit",$M$252="for profit",$M$260="(select one)")),3,0)</f>
        <v>0</v>
      </c>
    </row>
    <row r="234" spans="1:59" ht="12.75">
      <c r="D234" s="12" t="s">
        <v>578</v>
      </c>
      <c r="M234" s="1101"/>
      <c r="N234" s="1101"/>
      <c r="O234" s="1101"/>
      <c r="P234" s="1101"/>
      <c r="Q234" s="1101"/>
      <c r="R234" s="1101"/>
      <c r="S234" s="1101"/>
      <c r="T234" s="1101"/>
      <c r="U234" s="1101"/>
      <c r="V234" s="1101"/>
      <c r="W234" s="1101"/>
      <c r="X234" s="1101"/>
      <c r="Y234" s="1101"/>
      <c r="Z234" s="1101"/>
      <c r="AA234" s="1101"/>
      <c r="AB234" s="1101"/>
      <c r="AC234" s="1101"/>
      <c r="AD234" s="1101"/>
      <c r="AE234" s="1101"/>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500" t="s">
        <v>1665</v>
      </c>
      <c r="N238" s="1500"/>
      <c r="O238" s="1500"/>
      <c r="P238" s="1500"/>
      <c r="Q238" s="1500"/>
      <c r="R238" s="1500"/>
      <c r="S238" s="1500"/>
      <c r="T238" s="1500"/>
      <c r="U238" s="1500"/>
      <c r="V238" s="1500"/>
      <c r="W238" s="1500"/>
      <c r="X238" s="1500"/>
      <c r="Y238" s="1500"/>
      <c r="Z238" s="1500"/>
      <c r="AA238" s="1500"/>
      <c r="AB238" s="1500"/>
      <c r="AC238" s="1500"/>
      <c r="AD238" s="1500"/>
      <c r="AE238" s="1500"/>
      <c r="AF238" s="1260" t="s">
        <v>1666</v>
      </c>
      <c r="AG238" s="1260"/>
      <c r="AH238" s="1260"/>
      <c r="AI238" s="1260"/>
      <c r="AJ238" s="1260"/>
      <c r="AK238" s="1260"/>
      <c r="AT238" s="12">
        <v>1</v>
      </c>
      <c r="AU238" s="12" t="s">
        <v>581</v>
      </c>
      <c r="AZ238" s="25"/>
      <c r="BA238" s="3"/>
      <c r="BB238" s="3"/>
    </row>
    <row r="239" spans="1:59" ht="12.75">
      <c r="A239" s="29"/>
      <c r="B239" s="7"/>
      <c r="C239" s="7"/>
      <c r="D239" s="57" t="s">
        <v>92</v>
      </c>
      <c r="E239" s="57"/>
      <c r="F239" s="57"/>
      <c r="G239" s="57"/>
      <c r="H239" s="57"/>
      <c r="I239" s="57"/>
      <c r="J239" s="57"/>
      <c r="K239" s="57"/>
      <c r="L239" s="7"/>
      <c r="M239" s="1099" t="s">
        <v>1658</v>
      </c>
      <c r="N239" s="1099"/>
      <c r="O239" s="1099"/>
      <c r="P239" s="1099"/>
      <c r="Q239" s="1099"/>
      <c r="R239" s="1099"/>
      <c r="S239" s="1099"/>
      <c r="T239" s="1099"/>
      <c r="U239" s="1099"/>
      <c r="V239" s="1099"/>
      <c r="W239" s="1099"/>
      <c r="X239" s="1099"/>
      <c r="Y239" s="1099"/>
      <c r="Z239" s="1099"/>
      <c r="AA239" s="1099"/>
      <c r="AB239" s="1099"/>
      <c r="AC239" s="1099"/>
      <c r="AD239" s="1099"/>
      <c r="AE239" s="1099"/>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9" t="s">
        <v>1659</v>
      </c>
      <c r="N240" s="1099"/>
      <c r="O240" s="1099"/>
      <c r="P240" s="1099"/>
      <c r="Q240" s="1099"/>
      <c r="R240" s="1099"/>
      <c r="S240" s="1099"/>
      <c r="T240" s="1099"/>
      <c r="V240" s="59" t="s">
        <v>93</v>
      </c>
      <c r="W240" s="1124" t="s">
        <v>1660</v>
      </c>
      <c r="X240" s="1124"/>
      <c r="Y240" s="57" t="s">
        <v>634</v>
      </c>
      <c r="AC240" s="1099">
        <v>94703</v>
      </c>
      <c r="AD240" s="1099"/>
      <c r="AE240" s="1099"/>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9" t="s">
        <v>1661</v>
      </c>
      <c r="N241" s="1099"/>
      <c r="O241" s="1099"/>
      <c r="P241" s="1099"/>
      <c r="Q241" s="1099"/>
      <c r="R241" s="1099"/>
      <c r="S241" s="1099"/>
      <c r="T241" s="1099"/>
      <c r="U241" s="1099"/>
      <c r="V241" s="1099"/>
      <c r="W241" s="1099"/>
      <c r="X241" s="1099"/>
      <c r="Y241" s="1099"/>
      <c r="Z241" s="1099"/>
      <c r="AA241" s="1099"/>
      <c r="AB241" s="1099"/>
      <c r="AC241" s="1099"/>
      <c r="AD241" s="1099"/>
      <c r="AE241" s="1099"/>
      <c r="AH241" s="1594">
        <v>0.01</v>
      </c>
      <c r="AI241" s="1594"/>
      <c r="AJ241" s="1594"/>
      <c r="AK241" s="1594"/>
      <c r="AL241" s="7"/>
      <c r="AN241" s="7" t="s">
        <v>296</v>
      </c>
      <c r="BA241" s="61"/>
    </row>
    <row r="242" spans="1:53" ht="12.75">
      <c r="A242" s="29"/>
      <c r="B242" s="7"/>
      <c r="C242" s="7"/>
      <c r="D242" s="60" t="s">
        <v>95</v>
      </c>
      <c r="E242" s="7"/>
      <c r="F242" s="7"/>
      <c r="M242" s="1104" t="s">
        <v>1662</v>
      </c>
      <c r="N242" s="1104"/>
      <c r="O242" s="1104"/>
      <c r="P242" s="1104"/>
      <c r="Q242" s="1104"/>
      <c r="R242" s="1104"/>
      <c r="S242" s="7" t="s">
        <v>220</v>
      </c>
      <c r="T242" s="7"/>
      <c r="U242" s="1105"/>
      <c r="V242" s="1105"/>
      <c r="W242" s="1105"/>
      <c r="X242" s="7" t="s">
        <v>96</v>
      </c>
      <c r="Z242" s="1127"/>
      <c r="AA242" s="1127"/>
      <c r="AB242" s="1127"/>
      <c r="AC242" s="1127"/>
      <c r="AD242" s="1127"/>
      <c r="AE242" s="1127"/>
      <c r="AN242" s="7" t="s">
        <v>186</v>
      </c>
      <c r="BA242" s="61"/>
    </row>
    <row r="243" spans="1:53" ht="12.75">
      <c r="A243" s="29"/>
      <c r="B243" s="7"/>
      <c r="C243" s="7"/>
      <c r="D243" s="60" t="s">
        <v>97</v>
      </c>
      <c r="E243" s="7"/>
      <c r="F243" s="7"/>
      <c r="M243" s="1498" t="s">
        <v>1663</v>
      </c>
      <c r="N243" s="1498"/>
      <c r="O243" s="1498"/>
      <c r="P243" s="1498"/>
      <c r="Q243" s="1498"/>
      <c r="R243" s="1498"/>
      <c r="S243" s="1498"/>
      <c r="T243" s="1498"/>
      <c r="U243" s="1498"/>
      <c r="V243" s="1498"/>
      <c r="W243" s="1498"/>
      <c r="X243" s="1498"/>
      <c r="Y243" s="1498"/>
      <c r="Z243" s="1498"/>
      <c r="AA243" s="1498"/>
      <c r="AB243" s="1498"/>
      <c r="AC243" s="1498"/>
      <c r="AD243" s="1498"/>
      <c r="AE243" s="1498"/>
      <c r="AG243" s="7"/>
      <c r="AH243" s="7"/>
      <c r="AI243" s="7"/>
      <c r="AJ243" s="7"/>
      <c r="AK243" s="7"/>
      <c r="AL243" s="7"/>
      <c r="BA243" s="61"/>
    </row>
    <row r="244" spans="1:53" ht="12.75">
      <c r="A244" s="23"/>
      <c r="B244" s="7"/>
      <c r="C244" s="139"/>
      <c r="D244" s="60" t="s">
        <v>582</v>
      </c>
      <c r="E244" s="7"/>
      <c r="F244" s="7"/>
      <c r="G244" s="7"/>
      <c r="H244" s="7"/>
      <c r="I244" s="7"/>
      <c r="J244" s="7"/>
      <c r="K244" s="7"/>
      <c r="L244" s="7"/>
      <c r="M244" s="1122" t="s">
        <v>581</v>
      </c>
      <c r="N244" s="1122"/>
      <c r="O244" s="1122"/>
      <c r="P244" s="1122"/>
      <c r="Q244" s="1122"/>
      <c r="R244" s="1122"/>
      <c r="S244" s="1122"/>
      <c r="T244" s="1122"/>
      <c r="U244" s="404" t="s">
        <v>1005</v>
      </c>
      <c r="V244" s="335"/>
      <c r="W244" s="335"/>
      <c r="X244" s="335"/>
      <c r="Y244" s="335"/>
      <c r="Z244" s="335"/>
      <c r="AA244" s="1267" t="s">
        <v>1664</v>
      </c>
      <c r="AB244" s="1267"/>
      <c r="AC244" s="1267"/>
      <c r="AD244" s="1267"/>
      <c r="AE244" s="1267"/>
      <c r="AF244" s="1267"/>
      <c r="AG244" s="1267"/>
      <c r="AH244" s="1267"/>
      <c r="AI244" s="1267"/>
      <c r="AJ244" s="1267"/>
      <c r="AK244" s="126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60"/>
      <c r="N246" s="1260"/>
      <c r="O246" s="1260"/>
      <c r="P246" s="1260"/>
      <c r="Q246" s="1260"/>
      <c r="R246" s="1260"/>
      <c r="S246" s="1260"/>
      <c r="T246" s="1260"/>
      <c r="U246" s="1260"/>
      <c r="V246" s="1260"/>
      <c r="W246" s="1260"/>
      <c r="X246" s="1260"/>
      <c r="Y246" s="1260"/>
      <c r="Z246" s="1260"/>
      <c r="AA246" s="1260"/>
      <c r="AB246" s="1260"/>
      <c r="AC246" s="1260"/>
      <c r="AD246" s="1260"/>
      <c r="AE246" s="1260"/>
      <c r="AF246" s="1260" t="s">
        <v>329</v>
      </c>
      <c r="AG246" s="1260"/>
      <c r="AH246" s="1260"/>
      <c r="AI246" s="1260"/>
      <c r="AJ246" s="1260"/>
      <c r="AK246" s="1260"/>
      <c r="BA246" s="61"/>
    </row>
    <row r="247" spans="1:53" ht="12.75">
      <c r="A247" s="29"/>
      <c r="B247" s="7"/>
      <c r="C247" s="7"/>
      <c r="D247" s="57" t="s">
        <v>92</v>
      </c>
      <c r="E247" s="57"/>
      <c r="F247" s="57"/>
      <c r="G247" s="57"/>
      <c r="H247" s="57"/>
      <c r="I247" s="57"/>
      <c r="J247" s="57"/>
      <c r="K247" s="57"/>
      <c r="L247" s="7"/>
      <c r="M247" s="1224"/>
      <c r="N247" s="1224"/>
      <c r="O247" s="1224"/>
      <c r="P247" s="1224"/>
      <c r="Q247" s="1224"/>
      <c r="R247" s="1224"/>
      <c r="S247" s="1224"/>
      <c r="T247" s="1224"/>
      <c r="U247" s="1224"/>
      <c r="V247" s="1224"/>
      <c r="W247" s="1224"/>
      <c r="X247" s="1224"/>
      <c r="Y247" s="1224"/>
      <c r="Z247" s="1224"/>
      <c r="AA247" s="1224"/>
      <c r="AB247" s="1224"/>
      <c r="AC247" s="1224"/>
      <c r="AD247" s="1224"/>
      <c r="AE247" s="1224"/>
      <c r="AF247" s="58" t="s">
        <v>1420</v>
      </c>
      <c r="AG247" s="743"/>
      <c r="AH247" s="743"/>
      <c r="AI247" s="743"/>
      <c r="AJ247" s="743"/>
      <c r="AK247" s="743"/>
      <c r="AL247" s="7"/>
      <c r="BA247" s="61"/>
    </row>
    <row r="248" spans="1:53" ht="12.75">
      <c r="A248" s="29"/>
      <c r="B248" s="7"/>
      <c r="C248" s="7"/>
      <c r="D248" s="57" t="s">
        <v>631</v>
      </c>
      <c r="E248" s="57"/>
      <c r="M248" s="1224"/>
      <c r="N248" s="1224"/>
      <c r="O248" s="1224"/>
      <c r="P248" s="1224"/>
      <c r="Q248" s="1224"/>
      <c r="R248" s="1224"/>
      <c r="S248" s="1224"/>
      <c r="T248" s="1224"/>
      <c r="V248" s="59" t="s">
        <v>93</v>
      </c>
      <c r="W248" s="1105"/>
      <c r="X248" s="1105"/>
      <c r="Y248" s="57" t="s">
        <v>634</v>
      </c>
      <c r="AC248" s="1224"/>
      <c r="AD248" s="1224"/>
      <c r="AE248" s="122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24"/>
      <c r="N249" s="1224"/>
      <c r="O249" s="1224"/>
      <c r="P249" s="1224"/>
      <c r="Q249" s="1224"/>
      <c r="R249" s="1224"/>
      <c r="S249" s="1224"/>
      <c r="T249" s="1224"/>
      <c r="U249" s="1224"/>
      <c r="V249" s="1224"/>
      <c r="W249" s="1224"/>
      <c r="X249" s="1224"/>
      <c r="Y249" s="1224"/>
      <c r="Z249" s="1224"/>
      <c r="AA249" s="1224"/>
      <c r="AB249" s="1224"/>
      <c r="AC249" s="1224"/>
      <c r="AD249" s="1224"/>
      <c r="AE249" s="1224"/>
      <c r="AF249" s="743"/>
      <c r="AG249" s="743"/>
      <c r="AH249" s="1594"/>
      <c r="AI249" s="1594"/>
      <c r="AJ249" s="1594"/>
      <c r="AK249" s="1594"/>
      <c r="AL249" s="7"/>
      <c r="BA249" s="61"/>
    </row>
    <row r="250" spans="1:53" ht="12.75">
      <c r="A250" s="29"/>
      <c r="B250" s="7"/>
      <c r="C250" s="7"/>
      <c r="D250" s="60" t="s">
        <v>95</v>
      </c>
      <c r="E250" s="7"/>
      <c r="F250" s="7"/>
      <c r="M250" s="1127"/>
      <c r="N250" s="1127"/>
      <c r="O250" s="1127"/>
      <c r="P250" s="1127"/>
      <c r="Q250" s="1127"/>
      <c r="R250" s="1127"/>
      <c r="S250" s="7" t="s">
        <v>220</v>
      </c>
      <c r="T250" s="7"/>
      <c r="U250" s="1105"/>
      <c r="V250" s="1105"/>
      <c r="W250" s="1105"/>
      <c r="X250" s="7" t="s">
        <v>96</v>
      </c>
      <c r="Z250" s="1127"/>
      <c r="AA250" s="1127"/>
      <c r="AB250" s="1127"/>
      <c r="AC250" s="1127"/>
      <c r="AD250" s="1127"/>
      <c r="AE250" s="1127"/>
      <c r="BA250" s="61"/>
    </row>
    <row r="251" spans="1:53" ht="12.75" customHeight="1">
      <c r="A251" s="29"/>
      <c r="B251" s="7"/>
      <c r="C251" s="7"/>
      <c r="D251" s="60" t="s">
        <v>97</v>
      </c>
      <c r="E251" s="7"/>
      <c r="F251" s="7"/>
      <c r="M251" s="1498"/>
      <c r="N251" s="1498"/>
      <c r="O251" s="1498"/>
      <c r="P251" s="1498"/>
      <c r="Q251" s="1498"/>
      <c r="R251" s="1498"/>
      <c r="S251" s="1498"/>
      <c r="T251" s="1498"/>
      <c r="U251" s="1498"/>
      <c r="V251" s="1498"/>
      <c r="W251" s="1498"/>
      <c r="X251" s="1498"/>
      <c r="Y251" s="1498"/>
      <c r="Z251" s="1498"/>
      <c r="AA251" s="1498"/>
      <c r="AB251" s="1498"/>
      <c r="AC251" s="1498"/>
      <c r="AD251" s="1498"/>
      <c r="AE251" s="1498"/>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22" t="s">
        <v>329</v>
      </c>
      <c r="N252" s="1122"/>
      <c r="O252" s="1122"/>
      <c r="P252" s="1122"/>
      <c r="Q252" s="1122"/>
      <c r="R252" s="1122"/>
      <c r="S252" s="1122"/>
      <c r="T252" s="1122"/>
      <c r="U252" s="404" t="s">
        <v>1005</v>
      </c>
      <c r="V252" s="335"/>
      <c r="W252" s="335"/>
      <c r="X252" s="335"/>
      <c r="Y252" s="335"/>
      <c r="Z252" s="335"/>
      <c r="AA252" s="1517"/>
      <c r="AB252" s="1517"/>
      <c r="AC252" s="1517"/>
      <c r="AD252" s="1517"/>
      <c r="AE252" s="1517"/>
      <c r="AF252" s="1517"/>
      <c r="AG252" s="1517"/>
      <c r="AH252" s="1517"/>
      <c r="AI252" s="1517"/>
      <c r="AJ252" s="1517"/>
      <c r="AK252" s="151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60"/>
      <c r="N254" s="1260"/>
      <c r="O254" s="1260"/>
      <c r="P254" s="1260"/>
      <c r="Q254" s="1260"/>
      <c r="R254" s="1260"/>
      <c r="S254" s="1260"/>
      <c r="T254" s="1260"/>
      <c r="U254" s="1260"/>
      <c r="V254" s="1260"/>
      <c r="W254" s="1260"/>
      <c r="X254" s="1260"/>
      <c r="Y254" s="1260"/>
      <c r="Z254" s="1260"/>
      <c r="AA254" s="1260"/>
      <c r="AB254" s="1260"/>
      <c r="AC254" s="1260"/>
      <c r="AD254" s="1260"/>
      <c r="AE254" s="1260"/>
      <c r="AF254" s="1260" t="s">
        <v>329</v>
      </c>
      <c r="AG254" s="1260"/>
      <c r="AH254" s="1260"/>
      <c r="AI254" s="1260"/>
      <c r="AJ254" s="1260"/>
      <c r="AK254" s="1260"/>
      <c r="AL254" s="58"/>
      <c r="BA254" s="61"/>
    </row>
    <row r="255" spans="1:53" ht="12.75">
      <c r="A255" s="23"/>
      <c r="B255" s="7"/>
      <c r="C255" s="7"/>
      <c r="D255" s="57" t="s">
        <v>92</v>
      </c>
      <c r="E255" s="57"/>
      <c r="F255" s="57"/>
      <c r="G255" s="57"/>
      <c r="H255" s="57"/>
      <c r="I255" s="57"/>
      <c r="J255" s="57"/>
      <c r="K255" s="57"/>
      <c r="L255" s="7"/>
      <c r="M255" s="1224"/>
      <c r="N255" s="1224"/>
      <c r="O255" s="1224"/>
      <c r="P255" s="1224"/>
      <c r="Q255" s="1224"/>
      <c r="R255" s="1224"/>
      <c r="S255" s="1224"/>
      <c r="T255" s="1224"/>
      <c r="U255" s="1224"/>
      <c r="V255" s="1224"/>
      <c r="W255" s="1224"/>
      <c r="X255" s="1224"/>
      <c r="Y255" s="1224"/>
      <c r="Z255" s="1224"/>
      <c r="AA255" s="1224"/>
      <c r="AB255" s="1224"/>
      <c r="AC255" s="1224"/>
      <c r="AD255" s="1224"/>
      <c r="AE255" s="1224"/>
      <c r="AF255" s="58" t="s">
        <v>1420</v>
      </c>
      <c r="AG255" s="743"/>
      <c r="AH255" s="743"/>
      <c r="AI255" s="743"/>
      <c r="AJ255" s="743"/>
      <c r="AK255" s="743"/>
      <c r="AL255" s="58"/>
      <c r="BA255" s="61"/>
    </row>
    <row r="256" spans="1:53" ht="12.75">
      <c r="A256" s="23"/>
      <c r="B256" s="7"/>
      <c r="C256" s="7"/>
      <c r="D256" s="57" t="s">
        <v>631</v>
      </c>
      <c r="E256" s="57"/>
      <c r="M256" s="1224"/>
      <c r="N256" s="1224"/>
      <c r="O256" s="1224"/>
      <c r="P256" s="1224"/>
      <c r="Q256" s="1224"/>
      <c r="R256" s="1224"/>
      <c r="S256" s="1224"/>
      <c r="T256" s="1224"/>
      <c r="V256" s="59" t="s">
        <v>93</v>
      </c>
      <c r="W256" s="1105"/>
      <c r="X256" s="1105"/>
      <c r="Y256" s="57" t="s">
        <v>634</v>
      </c>
      <c r="AC256" s="1224"/>
      <c r="AD256" s="1224"/>
      <c r="AE256" s="122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4"/>
      <c r="N257" s="1224"/>
      <c r="O257" s="1224"/>
      <c r="P257" s="1224"/>
      <c r="Q257" s="1224"/>
      <c r="R257" s="1224"/>
      <c r="S257" s="1224"/>
      <c r="T257" s="1224"/>
      <c r="U257" s="1224"/>
      <c r="V257" s="1224"/>
      <c r="W257" s="1224"/>
      <c r="X257" s="1224"/>
      <c r="Y257" s="1224"/>
      <c r="Z257" s="1224"/>
      <c r="AA257" s="1224"/>
      <c r="AB257" s="1224"/>
      <c r="AC257" s="1224"/>
      <c r="AD257" s="1224"/>
      <c r="AE257" s="1224"/>
      <c r="AF257" s="743"/>
      <c r="AG257" s="743"/>
      <c r="AH257" s="1594"/>
      <c r="AI257" s="1594"/>
      <c r="AJ257" s="1594"/>
      <c r="AK257" s="1594"/>
      <c r="AL257" s="58"/>
      <c r="BA257" s="61"/>
    </row>
    <row r="258" spans="1:53" ht="12.75">
      <c r="A258" s="23"/>
      <c r="B258" s="7"/>
      <c r="C258" s="7"/>
      <c r="D258" s="60" t="s">
        <v>95</v>
      </c>
      <c r="E258" s="7"/>
      <c r="F258" s="7"/>
      <c r="M258" s="1127"/>
      <c r="N258" s="1127"/>
      <c r="O258" s="1127"/>
      <c r="P258" s="1127"/>
      <c r="Q258" s="1127"/>
      <c r="R258" s="1127"/>
      <c r="S258" s="7" t="s">
        <v>220</v>
      </c>
      <c r="T258" s="7"/>
      <c r="U258" s="1105"/>
      <c r="V258" s="1105"/>
      <c r="W258" s="1105"/>
      <c r="X258" s="7" t="s">
        <v>96</v>
      </c>
      <c r="Z258" s="1127"/>
      <c r="AA258" s="1127"/>
      <c r="AB258" s="1127"/>
      <c r="AC258" s="1127"/>
      <c r="AD258" s="1127"/>
      <c r="AE258" s="1127"/>
      <c r="AL258" s="58"/>
      <c r="BA258" s="61"/>
    </row>
    <row r="259" spans="1:53" ht="12.75">
      <c r="A259" s="23"/>
      <c r="B259" s="7"/>
      <c r="C259" s="7"/>
      <c r="D259" s="60" t="s">
        <v>97</v>
      </c>
      <c r="E259" s="7"/>
      <c r="F259" s="7"/>
      <c r="M259" s="1498"/>
      <c r="N259" s="1498"/>
      <c r="O259" s="1498"/>
      <c r="P259" s="1498"/>
      <c r="Q259" s="1498"/>
      <c r="R259" s="1498"/>
      <c r="S259" s="1498"/>
      <c r="T259" s="1498"/>
      <c r="U259" s="1498"/>
      <c r="V259" s="1498"/>
      <c r="W259" s="1498"/>
      <c r="X259" s="1498"/>
      <c r="Y259" s="1498"/>
      <c r="Z259" s="1498"/>
      <c r="AA259" s="1509"/>
      <c r="AB259" s="1509"/>
      <c r="AC259" s="1509"/>
      <c r="AD259" s="1509"/>
      <c r="AE259" s="1509"/>
      <c r="AG259" s="7"/>
      <c r="AH259" s="7"/>
      <c r="AI259" s="7"/>
      <c r="AJ259" s="7"/>
      <c r="AK259" s="7"/>
      <c r="AL259" s="58"/>
      <c r="BA259" s="61"/>
    </row>
    <row r="260" spans="1:53" ht="12.75">
      <c r="A260" s="23"/>
      <c r="B260" s="7"/>
      <c r="C260" s="139"/>
      <c r="D260" s="60" t="s">
        <v>582</v>
      </c>
      <c r="E260" s="7"/>
      <c r="F260" s="7"/>
      <c r="G260" s="7"/>
      <c r="H260" s="7"/>
      <c r="I260" s="7"/>
      <c r="J260" s="7"/>
      <c r="K260" s="7"/>
      <c r="L260" s="7"/>
      <c r="M260" s="1122" t="s">
        <v>329</v>
      </c>
      <c r="N260" s="1122"/>
      <c r="O260" s="1122"/>
      <c r="P260" s="1122"/>
      <c r="Q260" s="1122"/>
      <c r="R260" s="1122"/>
      <c r="S260" s="1122"/>
      <c r="T260" s="1122"/>
      <c r="U260" s="404" t="s">
        <v>1005</v>
      </c>
      <c r="V260" s="335"/>
      <c r="W260" s="335"/>
      <c r="X260" s="335"/>
      <c r="Y260" s="335"/>
      <c r="Z260" s="335"/>
      <c r="AA260" s="1510"/>
      <c r="AB260" s="1510"/>
      <c r="AC260" s="1510"/>
      <c r="AD260" s="1510"/>
      <c r="AE260" s="1510"/>
      <c r="AF260" s="1510"/>
      <c r="AG260" s="1510"/>
      <c r="AH260" s="1510"/>
      <c r="AI260" s="1510"/>
      <c r="AJ260" s="1510"/>
      <c r="AK260" s="151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4" t="str">
        <f>BB239</f>
        <v>Nonprofit</v>
      </c>
      <c r="U262" s="1504"/>
      <c r="V262" s="1504"/>
      <c r="W262" s="1504"/>
      <c r="X262" s="150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24" t="s">
        <v>296</v>
      </c>
      <c r="E265" s="1224"/>
      <c r="F265" s="1224"/>
      <c r="G265" s="1224"/>
      <c r="H265" s="1224"/>
      <c r="J265" s="12" t="s">
        <v>295</v>
      </c>
      <c r="X265" s="1427"/>
      <c r="Y265" s="1427"/>
      <c r="Z265" s="1427"/>
      <c r="AA265" s="1427"/>
      <c r="AB265" s="1427"/>
      <c r="AC265" s="1427"/>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0" t="s">
        <v>1664</v>
      </c>
      <c r="M269" s="1500"/>
      <c r="N269" s="1500"/>
      <c r="O269" s="1500"/>
      <c r="P269" s="1500"/>
      <c r="Q269" s="1500"/>
      <c r="R269" s="1500"/>
      <c r="S269" s="1500"/>
      <c r="T269" s="1500"/>
      <c r="U269" s="1500"/>
      <c r="V269" s="1500"/>
      <c r="W269" s="1500"/>
      <c r="X269" s="1500"/>
      <c r="Y269" s="1500"/>
      <c r="Z269" s="1500"/>
      <c r="AA269" s="1500"/>
      <c r="AB269" s="1500"/>
      <c r="AC269" s="1500"/>
      <c r="AD269" s="1500"/>
      <c r="AE269" s="1500"/>
      <c r="AF269" s="1500"/>
      <c r="AG269" s="1500"/>
      <c r="AH269" s="1500"/>
      <c r="AI269" s="1500"/>
      <c r="AJ269" s="1500"/>
      <c r="AK269" s="58"/>
      <c r="AL269" s="58"/>
      <c r="BA269" s="61"/>
    </row>
    <row r="270" spans="1:53" ht="12.75" customHeight="1">
      <c r="D270" s="57" t="s">
        <v>92</v>
      </c>
      <c r="E270" s="57"/>
      <c r="F270" s="57"/>
      <c r="G270" s="57"/>
      <c r="H270" s="57"/>
      <c r="I270" s="57"/>
      <c r="J270" s="57"/>
      <c r="K270" s="7"/>
      <c r="L270" s="1099" t="s">
        <v>1658</v>
      </c>
      <c r="M270" s="1099"/>
      <c r="N270" s="1099"/>
      <c r="O270" s="1099"/>
      <c r="P270" s="1099"/>
      <c r="Q270" s="1099"/>
      <c r="R270" s="1099"/>
      <c r="S270" s="1099"/>
      <c r="T270" s="1099"/>
      <c r="U270" s="1099"/>
      <c r="V270" s="1099"/>
      <c r="W270" s="1099"/>
      <c r="X270" s="1099"/>
      <c r="Y270" s="1099"/>
      <c r="Z270" s="1099"/>
      <c r="AA270" s="1099"/>
      <c r="AB270" s="1099"/>
      <c r="AC270" s="1099"/>
      <c r="AD270" s="1099"/>
      <c r="AK270" s="58"/>
      <c r="AL270" s="58"/>
      <c r="BA270" s="61"/>
    </row>
    <row r="271" spans="1:53" ht="12.75">
      <c r="D271" s="57" t="s">
        <v>631</v>
      </c>
      <c r="E271" s="57"/>
      <c r="L271" s="1099" t="s">
        <v>1659</v>
      </c>
      <c r="M271" s="1099"/>
      <c r="N271" s="1099"/>
      <c r="O271" s="1099"/>
      <c r="P271" s="1099"/>
      <c r="Q271" s="1099"/>
      <c r="R271" s="1099"/>
      <c r="S271" s="1099"/>
      <c r="U271" s="59" t="s">
        <v>93</v>
      </c>
      <c r="V271" s="1124" t="s">
        <v>1660</v>
      </c>
      <c r="W271" s="1105"/>
      <c r="X271" s="57" t="s">
        <v>634</v>
      </c>
      <c r="AB271" s="1224">
        <v>94703</v>
      </c>
      <c r="AC271" s="1224"/>
      <c r="AD271" s="1224"/>
      <c r="AK271" s="58"/>
      <c r="AL271" s="58"/>
      <c r="BA271" s="61"/>
    </row>
    <row r="272" spans="1:53" ht="12.75">
      <c r="D272" s="60" t="s">
        <v>94</v>
      </c>
      <c r="E272" s="7"/>
      <c r="F272" s="7"/>
      <c r="G272" s="7"/>
      <c r="H272" s="7"/>
      <c r="I272" s="7"/>
      <c r="J272" s="7"/>
      <c r="K272" s="29"/>
      <c r="L272" s="1099" t="s">
        <v>1661</v>
      </c>
      <c r="M272" s="1099"/>
      <c r="N272" s="1099"/>
      <c r="O272" s="1099"/>
      <c r="P272" s="1099"/>
      <c r="Q272" s="1099"/>
      <c r="R272" s="1099"/>
      <c r="S272" s="1099"/>
      <c r="T272" s="1099"/>
      <c r="U272" s="1099"/>
      <c r="V272" s="1099"/>
      <c r="W272" s="1099"/>
      <c r="X272" s="1099"/>
      <c r="Y272" s="1099"/>
      <c r="Z272" s="1099"/>
      <c r="AA272" s="1099"/>
      <c r="AB272" s="1099"/>
      <c r="AC272" s="1099"/>
      <c r="AD272" s="1099"/>
      <c r="AI272" s="7"/>
      <c r="AJ272" s="7"/>
      <c r="AK272" s="58"/>
      <c r="AL272" s="58"/>
      <c r="BA272" s="61"/>
    </row>
    <row r="273" spans="1:53" ht="12.75">
      <c r="D273" s="60" t="s">
        <v>95</v>
      </c>
      <c r="E273" s="7"/>
      <c r="F273" s="7"/>
      <c r="L273" s="1104" t="s">
        <v>1662</v>
      </c>
      <c r="M273" s="1104"/>
      <c r="N273" s="1104"/>
      <c r="O273" s="1104"/>
      <c r="P273" s="1104"/>
      <c r="Q273" s="1104"/>
      <c r="R273" s="7" t="s">
        <v>220</v>
      </c>
      <c r="S273" s="7"/>
      <c r="T273" s="1105"/>
      <c r="U273" s="1105"/>
      <c r="V273" s="1105"/>
      <c r="W273" s="7" t="s">
        <v>96</v>
      </c>
      <c r="Y273" s="1127"/>
      <c r="Z273" s="1127"/>
      <c r="AA273" s="1127"/>
      <c r="AB273" s="1127"/>
      <c r="AC273" s="1127"/>
      <c r="AD273" s="1127"/>
      <c r="BA273" s="61"/>
    </row>
    <row r="274" spans="1:53" ht="12.75">
      <c r="D274" s="60" t="s">
        <v>97</v>
      </c>
      <c r="E274" s="7"/>
      <c r="F274" s="7"/>
      <c r="L274" s="1498" t="s">
        <v>1663</v>
      </c>
      <c r="M274" s="1498"/>
      <c r="N274" s="1498"/>
      <c r="O274" s="1498"/>
      <c r="P274" s="1498"/>
      <c r="Q274" s="1498"/>
      <c r="R274" s="1498"/>
      <c r="S274" s="1498"/>
      <c r="T274" s="1498"/>
      <c r="U274" s="1498"/>
      <c r="V274" s="1498"/>
      <c r="W274" s="1498"/>
      <c r="X274" s="1498"/>
      <c r="Y274" s="1498"/>
      <c r="Z274" s="1498"/>
      <c r="AA274" s="1498"/>
      <c r="AB274" s="1498"/>
      <c r="AC274" s="1498"/>
      <c r="AD274" s="1498"/>
      <c r="AF274" s="7"/>
      <c r="AG274" s="7"/>
      <c r="AH274" s="7"/>
      <c r="AI274" s="7"/>
      <c r="AJ274" s="7"/>
      <c r="BA274" s="61"/>
    </row>
    <row r="275" spans="1:53" ht="12.75">
      <c r="D275" s="58" t="s">
        <v>674</v>
      </c>
      <c r="E275" s="58"/>
      <c r="F275" s="58"/>
      <c r="G275" s="58"/>
      <c r="H275" s="58"/>
      <c r="I275" s="58"/>
      <c r="L275" s="1124" t="s">
        <v>1667</v>
      </c>
      <c r="M275" s="1124"/>
      <c r="N275" s="1124"/>
      <c r="O275" s="1124"/>
      <c r="P275" s="1124"/>
      <c r="Q275" s="1124"/>
      <c r="R275" s="1124"/>
      <c r="S275" s="1124"/>
      <c r="T275" s="1124"/>
      <c r="U275" s="1124"/>
      <c r="V275" s="1124"/>
      <c r="W275" s="1124"/>
      <c r="X275" s="1124"/>
      <c r="Y275" s="1124"/>
      <c r="Z275" s="1124"/>
      <c r="AA275" s="1124"/>
      <c r="AB275" s="1124"/>
      <c r="AC275" s="1124"/>
      <c r="AD275" s="1124"/>
      <c r="AK275" s="58"/>
      <c r="AL275" s="58"/>
      <c r="BA275" s="61"/>
    </row>
    <row r="276" spans="1:53" ht="12.75">
      <c r="L276" s="35" t="s">
        <v>675</v>
      </c>
      <c r="BA276" s="61"/>
    </row>
    <row r="277" spans="1:53" ht="12.75">
      <c r="A277" s="1265" t="s">
        <v>588</v>
      </c>
      <c r="B277" s="1265"/>
      <c r="C277" s="1265"/>
      <c r="D277" s="1265"/>
      <c r="E277" s="1265"/>
      <c r="F277" s="1265"/>
      <c r="G277" s="1265"/>
      <c r="H277" s="1265"/>
      <c r="I277" s="1265"/>
      <c r="J277" s="1265"/>
      <c r="K277" s="1265"/>
      <c r="L277" s="1265"/>
      <c r="M277" s="1265"/>
      <c r="N277" s="1265"/>
      <c r="O277" s="1265"/>
      <c r="P277" s="1265"/>
      <c r="Q277" s="1265"/>
      <c r="R277" s="1265"/>
      <c r="S277" s="1265"/>
      <c r="T277" s="1265"/>
      <c r="U277" s="1265"/>
      <c r="V277" s="1265"/>
      <c r="W277" s="1265"/>
      <c r="X277" s="1265"/>
      <c r="Y277" s="1265"/>
      <c r="Z277" s="1265"/>
      <c r="AA277" s="1265"/>
      <c r="AB277" s="1265"/>
      <c r="AC277" s="1265"/>
      <c r="AD277" s="1265"/>
      <c r="AE277" s="1265"/>
      <c r="AF277" s="1265"/>
      <c r="AG277" s="1265"/>
      <c r="AH277" s="1265"/>
      <c r="AI277" s="1265"/>
      <c r="AJ277" s="1265"/>
      <c r="AK277" s="1265"/>
      <c r="AL277" s="1265"/>
      <c r="BA277" s="61"/>
    </row>
    <row r="278" spans="1:53" ht="13.5" thickBot="1">
      <c r="A278" s="1266"/>
      <c r="B278" s="1266"/>
      <c r="C278" s="1266"/>
      <c r="D278" s="1266"/>
      <c r="E278" s="1266"/>
      <c r="F278" s="1266"/>
      <c r="G278" s="1266"/>
      <c r="H278" s="1266"/>
      <c r="I278" s="1266"/>
      <c r="J278" s="1266"/>
      <c r="K278" s="1266"/>
      <c r="L278" s="1266"/>
      <c r="M278" s="1266"/>
      <c r="N278" s="1266"/>
      <c r="O278" s="1266"/>
      <c r="P278" s="1266"/>
      <c r="Q278" s="1266"/>
      <c r="R278" s="1266"/>
      <c r="S278" s="1266"/>
      <c r="T278" s="1266"/>
      <c r="U278" s="1266"/>
      <c r="V278" s="1266"/>
      <c r="W278" s="1266"/>
      <c r="X278" s="1266"/>
      <c r="Y278" s="1266"/>
      <c r="Z278" s="1266"/>
      <c r="AA278" s="1266"/>
      <c r="AB278" s="1266"/>
      <c r="AC278" s="1266"/>
      <c r="AD278" s="1266"/>
      <c r="AE278" s="1266"/>
      <c r="AF278" s="1266"/>
      <c r="AG278" s="1266"/>
      <c r="AH278" s="1266"/>
      <c r="AI278" s="1266"/>
      <c r="AJ278" s="1266"/>
      <c r="AK278" s="1266"/>
      <c r="AL278" s="126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502" t="s">
        <v>1664</v>
      </c>
      <c r="I282" s="1503"/>
      <c r="J282" s="1503"/>
      <c r="K282" s="1503"/>
      <c r="L282" s="1503"/>
      <c r="M282" s="1503"/>
      <c r="N282" s="1503"/>
      <c r="O282" s="1503"/>
      <c r="P282" s="1503"/>
      <c r="Q282" s="1503"/>
      <c r="R282" s="1503"/>
      <c r="T282" s="58" t="s">
        <v>616</v>
      </c>
      <c r="V282" s="58"/>
      <c r="W282" s="58"/>
      <c r="X282" s="58"/>
      <c r="Y282" s="58"/>
      <c r="AA282" s="1099" t="s">
        <v>1669</v>
      </c>
      <c r="AB282" s="1101"/>
      <c r="AC282" s="1101"/>
      <c r="AD282" s="1101"/>
      <c r="AE282" s="1101"/>
      <c r="AF282" s="1101"/>
      <c r="AG282" s="1101"/>
      <c r="AH282" s="1101"/>
      <c r="AI282" s="1101"/>
      <c r="AJ282" s="1101"/>
      <c r="AK282" s="1101"/>
      <c r="BA282" s="61"/>
    </row>
    <row r="283" spans="1:53" ht="12.75" customHeight="1">
      <c r="B283" s="58" t="s">
        <v>518</v>
      </c>
      <c r="C283" s="58"/>
      <c r="D283" s="58"/>
      <c r="E283" s="58"/>
      <c r="F283" s="58"/>
      <c r="H283" s="1511" t="s">
        <v>1658</v>
      </c>
      <c r="I283" s="1220"/>
      <c r="J283" s="1220"/>
      <c r="K283" s="1220"/>
      <c r="L283" s="1220"/>
      <c r="M283" s="1220"/>
      <c r="N283" s="1220"/>
      <c r="O283" s="1220"/>
      <c r="P283" s="1220"/>
      <c r="Q283" s="1220"/>
      <c r="R283" s="1220"/>
      <c r="T283" s="58" t="s">
        <v>518</v>
      </c>
      <c r="V283" s="58"/>
      <c r="W283" s="58"/>
      <c r="X283" s="58"/>
      <c r="Y283" s="58"/>
      <c r="AA283" s="1124" t="s">
        <v>1670</v>
      </c>
      <c r="AB283" s="1122"/>
      <c r="AC283" s="1122"/>
      <c r="AD283" s="1122"/>
      <c r="AE283" s="1122"/>
      <c r="AF283" s="1122"/>
      <c r="AG283" s="1122"/>
      <c r="AH283" s="1122"/>
      <c r="AI283" s="1122"/>
      <c r="AJ283" s="1122"/>
      <c r="AK283" s="1122"/>
      <c r="BA283" s="61"/>
    </row>
    <row r="284" spans="1:53" ht="12.75" customHeight="1">
      <c r="B284" s="58" t="s">
        <v>519</v>
      </c>
      <c r="C284" s="58"/>
      <c r="D284" s="58"/>
      <c r="E284" s="58"/>
      <c r="F284" s="58"/>
      <c r="H284" s="1511" t="s">
        <v>1668</v>
      </c>
      <c r="I284" s="1220"/>
      <c r="J284" s="1220"/>
      <c r="K284" s="1220"/>
      <c r="L284" s="1220"/>
      <c r="M284" s="1220"/>
      <c r="N284" s="1220"/>
      <c r="O284" s="1220"/>
      <c r="P284" s="1220"/>
      <c r="Q284" s="1220"/>
      <c r="R284" s="1220"/>
      <c r="T284" s="58" t="s">
        <v>81</v>
      </c>
      <c r="V284" s="58"/>
      <c r="W284" s="58"/>
      <c r="X284" s="58"/>
      <c r="Y284" s="58"/>
      <c r="AA284" s="1124" t="s">
        <v>1671</v>
      </c>
      <c r="AB284" s="1122"/>
      <c r="AC284" s="1122"/>
      <c r="AD284" s="1122"/>
      <c r="AE284" s="1122"/>
      <c r="AF284" s="1122"/>
      <c r="AG284" s="1122"/>
      <c r="AH284" s="1122"/>
      <c r="AI284" s="1122"/>
      <c r="AJ284" s="1122"/>
      <c r="AK284" s="1122"/>
      <c r="BA284" s="61"/>
    </row>
    <row r="285" spans="1:53" ht="12.75" customHeight="1">
      <c r="B285" s="58" t="s">
        <v>94</v>
      </c>
      <c r="C285" s="58"/>
      <c r="D285" s="58"/>
      <c r="E285" s="58"/>
      <c r="F285" s="58"/>
      <c r="H285" s="1511" t="s">
        <v>1802</v>
      </c>
      <c r="I285" s="1220"/>
      <c r="J285" s="1220"/>
      <c r="K285" s="1220"/>
      <c r="L285" s="1220"/>
      <c r="M285" s="1220"/>
      <c r="N285" s="1220"/>
      <c r="O285" s="1220"/>
      <c r="P285" s="1220"/>
      <c r="Q285" s="1220"/>
      <c r="R285" s="1220"/>
      <c r="T285" s="58" t="s">
        <v>94</v>
      </c>
      <c r="V285" s="58"/>
      <c r="W285" s="58"/>
      <c r="X285" s="58"/>
      <c r="Y285" s="58"/>
      <c r="AA285" s="1124" t="s">
        <v>1672</v>
      </c>
      <c r="AB285" s="1122"/>
      <c r="AC285" s="1122"/>
      <c r="AD285" s="1122"/>
      <c r="AE285" s="1122"/>
      <c r="AF285" s="1122"/>
      <c r="AG285" s="1122"/>
      <c r="AH285" s="1122"/>
      <c r="AI285" s="1122"/>
      <c r="AJ285" s="1122"/>
      <c r="AK285" s="1122"/>
      <c r="BA285" s="61"/>
    </row>
    <row r="286" spans="1:53" ht="12.75" customHeight="1">
      <c r="B286" s="58" t="s">
        <v>95</v>
      </c>
      <c r="C286" s="58"/>
      <c r="D286" s="58"/>
      <c r="E286" s="58"/>
      <c r="F286" s="58"/>
      <c r="G286" s="58"/>
      <c r="H286" s="1512" t="s">
        <v>1803</v>
      </c>
      <c r="I286" s="1512"/>
      <c r="J286" s="1512"/>
      <c r="K286" s="1512"/>
      <c r="L286" s="1512"/>
      <c r="M286" s="1512"/>
      <c r="N286" s="7" t="s">
        <v>220</v>
      </c>
      <c r="O286" s="7"/>
      <c r="P286" s="1224"/>
      <c r="Q286" s="1224"/>
      <c r="R286" s="1224"/>
      <c r="S286" s="58"/>
      <c r="T286" s="58" t="s">
        <v>95</v>
      </c>
      <c r="V286" s="58"/>
      <c r="W286" s="58"/>
      <c r="X286" s="58"/>
      <c r="Y286" s="58"/>
      <c r="AA286" s="1123" t="s">
        <v>1673</v>
      </c>
      <c r="AB286" s="1123"/>
      <c r="AC286" s="1123"/>
      <c r="AD286" s="1123"/>
      <c r="AE286" s="1123"/>
      <c r="AF286" s="1123"/>
      <c r="AG286" s="7" t="s">
        <v>220</v>
      </c>
      <c r="AH286" s="7"/>
      <c r="AI286" s="1099">
        <v>303</v>
      </c>
      <c r="AJ286" s="1099"/>
      <c r="AK286" s="1099"/>
      <c r="BA286" s="61"/>
    </row>
    <row r="287" spans="1:53" ht="12.75">
      <c r="B287" s="58" t="s">
        <v>96</v>
      </c>
      <c r="C287" s="58"/>
      <c r="D287" s="58"/>
      <c r="E287" s="58"/>
      <c r="F287" s="58"/>
      <c r="G287" s="58"/>
      <c r="H287" s="1127"/>
      <c r="I287" s="1127"/>
      <c r="J287" s="1127"/>
      <c r="K287" s="1127"/>
      <c r="L287" s="1127"/>
      <c r="M287" s="1127"/>
      <c r="N287" s="60"/>
      <c r="O287" s="60"/>
      <c r="P287" s="62"/>
      <c r="Q287" s="62"/>
      <c r="R287" s="62"/>
      <c r="S287" s="58"/>
      <c r="T287" s="58" t="s">
        <v>96</v>
      </c>
      <c r="V287" s="58"/>
      <c r="W287" s="58"/>
      <c r="X287" s="58"/>
      <c r="Y287" s="58"/>
      <c r="AA287" s="1127"/>
      <c r="AB287" s="1127"/>
      <c r="AC287" s="1127"/>
      <c r="AD287" s="1127"/>
      <c r="AE287" s="1127"/>
      <c r="AF287" s="1127"/>
      <c r="AG287" s="60"/>
      <c r="AH287" s="60"/>
      <c r="AI287" s="62"/>
      <c r="AJ287" s="62"/>
      <c r="AK287" s="62"/>
      <c r="BA287" s="61"/>
    </row>
    <row r="288" spans="1:53" ht="12.75">
      <c r="B288" s="58" t="s">
        <v>82</v>
      </c>
      <c r="C288" s="58"/>
      <c r="D288" s="58"/>
      <c r="E288" s="58"/>
      <c r="F288" s="58"/>
      <c r="G288" s="58"/>
      <c r="H288" s="1511" t="s">
        <v>1804</v>
      </c>
      <c r="I288" s="1220"/>
      <c r="J288" s="1220"/>
      <c r="K288" s="1220"/>
      <c r="L288" s="1220"/>
      <c r="M288" s="1220"/>
      <c r="N288" s="1503"/>
      <c r="O288" s="1503"/>
      <c r="P288" s="1503"/>
      <c r="Q288" s="1503"/>
      <c r="R288" s="1503"/>
      <c r="S288" s="58"/>
      <c r="T288" s="58" t="s">
        <v>82</v>
      </c>
      <c r="V288" s="58"/>
      <c r="W288" s="58"/>
      <c r="X288" s="58"/>
      <c r="Y288" s="58"/>
      <c r="AA288" s="1124" t="s">
        <v>1674</v>
      </c>
      <c r="AB288" s="1122"/>
      <c r="AC288" s="1122"/>
      <c r="AD288" s="1122"/>
      <c r="AE288" s="1122"/>
      <c r="AF288" s="1122"/>
      <c r="AG288" s="1101"/>
      <c r="AH288" s="1101"/>
      <c r="AI288" s="1101"/>
      <c r="AJ288" s="1101"/>
      <c r="AK288" s="110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502" t="s">
        <v>1675</v>
      </c>
      <c r="I290" s="1503"/>
      <c r="J290" s="1503"/>
      <c r="K290" s="1503"/>
      <c r="L290" s="1503"/>
      <c r="M290" s="1503"/>
      <c r="N290" s="1503"/>
      <c r="O290" s="1503"/>
      <c r="P290" s="1503"/>
      <c r="Q290" s="1503"/>
      <c r="R290" s="1503"/>
      <c r="T290" s="58" t="s">
        <v>388</v>
      </c>
      <c r="V290" s="58"/>
      <c r="W290" s="58"/>
      <c r="X290" s="58"/>
      <c r="Y290" s="58"/>
      <c r="AA290" s="1099" t="s">
        <v>1682</v>
      </c>
      <c r="AB290" s="1101"/>
      <c r="AC290" s="1101"/>
      <c r="AD290" s="1101"/>
      <c r="AE290" s="1101"/>
      <c r="AF290" s="1101"/>
      <c r="AG290" s="1101"/>
      <c r="AH290" s="1101"/>
      <c r="AI290" s="1101"/>
      <c r="AJ290" s="1101"/>
      <c r="AK290" s="1101"/>
      <c r="BA290" s="61"/>
    </row>
    <row r="291" spans="2:53" ht="12.75">
      <c r="B291" s="58" t="s">
        <v>518</v>
      </c>
      <c r="C291" s="58"/>
      <c r="D291" s="58"/>
      <c r="E291" s="58"/>
      <c r="F291" s="58"/>
      <c r="H291" s="1511" t="s">
        <v>1676</v>
      </c>
      <c r="I291" s="1220"/>
      <c r="J291" s="1220"/>
      <c r="K291" s="1220"/>
      <c r="L291" s="1220"/>
      <c r="M291" s="1220"/>
      <c r="N291" s="1220"/>
      <c r="O291" s="1220"/>
      <c r="P291" s="1220"/>
      <c r="Q291" s="1220"/>
      <c r="R291" s="1220"/>
      <c r="T291" s="58" t="s">
        <v>518</v>
      </c>
      <c r="V291" s="58"/>
      <c r="W291" s="58"/>
      <c r="X291" s="58"/>
      <c r="Y291" s="58"/>
      <c r="AA291" s="1124" t="s">
        <v>1683</v>
      </c>
      <c r="AB291" s="1122"/>
      <c r="AC291" s="1122"/>
      <c r="AD291" s="1122"/>
      <c r="AE291" s="1122"/>
      <c r="AF291" s="1122"/>
      <c r="AG291" s="1122"/>
      <c r="AH291" s="1122"/>
      <c r="AI291" s="1122"/>
      <c r="AJ291" s="1122"/>
      <c r="AK291" s="1122"/>
      <c r="BA291" s="61"/>
    </row>
    <row r="292" spans="2:53" ht="12.75">
      <c r="B292" s="58" t="s">
        <v>519</v>
      </c>
      <c r="C292" s="58"/>
      <c r="D292" s="58"/>
      <c r="E292" s="58"/>
      <c r="F292" s="58"/>
      <c r="H292" s="1511" t="s">
        <v>1677</v>
      </c>
      <c r="I292" s="1220"/>
      <c r="J292" s="1220"/>
      <c r="K292" s="1220"/>
      <c r="L292" s="1220"/>
      <c r="M292" s="1220"/>
      <c r="N292" s="1220"/>
      <c r="O292" s="1220"/>
      <c r="P292" s="1220"/>
      <c r="Q292" s="1220"/>
      <c r="R292" s="1220"/>
      <c r="T292" s="58" t="s">
        <v>81</v>
      </c>
      <c r="V292" s="58"/>
      <c r="W292" s="58"/>
      <c r="X292" s="58"/>
      <c r="Y292" s="58"/>
      <c r="AA292" s="1124" t="s">
        <v>1684</v>
      </c>
      <c r="AB292" s="1122"/>
      <c r="AC292" s="1122"/>
      <c r="AD292" s="1122"/>
      <c r="AE292" s="1122"/>
      <c r="AF292" s="1122"/>
      <c r="AG292" s="1122"/>
      <c r="AH292" s="1122"/>
      <c r="AI292" s="1122"/>
      <c r="AJ292" s="1122"/>
      <c r="AK292" s="1122"/>
      <c r="BA292" s="61"/>
    </row>
    <row r="293" spans="2:53" ht="12.75" customHeight="1">
      <c r="B293" s="58" t="s">
        <v>94</v>
      </c>
      <c r="C293" s="58"/>
      <c r="D293" s="58"/>
      <c r="E293" s="58"/>
      <c r="F293" s="58"/>
      <c r="H293" s="1511" t="s">
        <v>1678</v>
      </c>
      <c r="I293" s="1220"/>
      <c r="J293" s="1220"/>
      <c r="K293" s="1220"/>
      <c r="L293" s="1220"/>
      <c r="M293" s="1220"/>
      <c r="N293" s="1220"/>
      <c r="O293" s="1220"/>
      <c r="P293" s="1220"/>
      <c r="Q293" s="1220"/>
      <c r="R293" s="1220"/>
      <c r="T293" s="58" t="s">
        <v>94</v>
      </c>
      <c r="V293" s="58"/>
      <c r="W293" s="58"/>
      <c r="X293" s="58"/>
      <c r="Y293" s="58"/>
      <c r="AA293" s="1124" t="s">
        <v>1685</v>
      </c>
      <c r="AB293" s="1122"/>
      <c r="AC293" s="1122"/>
      <c r="AD293" s="1122"/>
      <c r="AE293" s="1122"/>
      <c r="AF293" s="1122"/>
      <c r="AG293" s="1122"/>
      <c r="AH293" s="1122"/>
      <c r="AI293" s="1122"/>
      <c r="AJ293" s="1122"/>
      <c r="AK293" s="1122"/>
      <c r="BA293" s="61"/>
    </row>
    <row r="294" spans="2:53" ht="12.75" customHeight="1">
      <c r="B294" s="58" t="s">
        <v>95</v>
      </c>
      <c r="C294" s="58"/>
      <c r="D294" s="58"/>
      <c r="E294" s="58"/>
      <c r="F294" s="58"/>
      <c r="G294" s="58"/>
      <c r="H294" s="1512" t="s">
        <v>1679</v>
      </c>
      <c r="I294" s="1512"/>
      <c r="J294" s="1512"/>
      <c r="K294" s="1512"/>
      <c r="L294" s="1512"/>
      <c r="M294" s="1512"/>
      <c r="N294" s="7" t="s">
        <v>220</v>
      </c>
      <c r="O294" s="7"/>
      <c r="P294" s="1099">
        <v>2</v>
      </c>
      <c r="Q294" s="1099"/>
      <c r="R294" s="1099"/>
      <c r="S294" s="58"/>
      <c r="T294" s="58" t="s">
        <v>95</v>
      </c>
      <c r="V294" s="58"/>
      <c r="W294" s="58"/>
      <c r="X294" s="58"/>
      <c r="Y294" s="58"/>
      <c r="AA294" s="1123" t="s">
        <v>1686</v>
      </c>
      <c r="AB294" s="1123"/>
      <c r="AC294" s="1123"/>
      <c r="AD294" s="1123"/>
      <c r="AE294" s="1123"/>
      <c r="AF294" s="1123"/>
      <c r="AG294" s="7" t="s">
        <v>220</v>
      </c>
      <c r="AH294" s="7"/>
      <c r="AI294" s="1224"/>
      <c r="AJ294" s="1224"/>
      <c r="AK294" s="1224"/>
      <c r="BA294" s="61"/>
    </row>
    <row r="295" spans="2:53" ht="12.75" customHeight="1">
      <c r="B295" s="58" t="s">
        <v>96</v>
      </c>
      <c r="C295" s="58"/>
      <c r="D295" s="58"/>
      <c r="E295" s="58"/>
      <c r="F295" s="58"/>
      <c r="G295" s="58"/>
      <c r="H295" s="1219" t="s">
        <v>1680</v>
      </c>
      <c r="I295" s="1219"/>
      <c r="J295" s="1219"/>
      <c r="K295" s="1219"/>
      <c r="L295" s="1219"/>
      <c r="M295" s="1219"/>
      <c r="N295" s="60"/>
      <c r="O295" s="60"/>
      <c r="P295" s="62"/>
      <c r="Q295" s="62"/>
      <c r="R295" s="62"/>
      <c r="S295" s="58"/>
      <c r="T295" s="58" t="s">
        <v>96</v>
      </c>
      <c r="V295" s="58"/>
      <c r="W295" s="58"/>
      <c r="X295" s="58"/>
      <c r="Y295" s="58"/>
      <c r="AA295" s="1104" t="s">
        <v>1687</v>
      </c>
      <c r="AB295" s="1104"/>
      <c r="AC295" s="1104"/>
      <c r="AD295" s="1104"/>
      <c r="AE295" s="1104"/>
      <c r="AF295" s="1104"/>
      <c r="AG295" s="60"/>
      <c r="AH295" s="60"/>
      <c r="AI295" s="62"/>
      <c r="AJ295" s="62"/>
      <c r="AK295" s="62"/>
      <c r="BA295" s="61"/>
    </row>
    <row r="296" spans="2:53" ht="12.75" customHeight="1">
      <c r="B296" s="58" t="s">
        <v>82</v>
      </c>
      <c r="C296" s="58"/>
      <c r="D296" s="58"/>
      <c r="E296" s="58"/>
      <c r="F296" s="58"/>
      <c r="G296" s="58"/>
      <c r="H296" s="1220" t="s">
        <v>1681</v>
      </c>
      <c r="I296" s="1220"/>
      <c r="J296" s="1220"/>
      <c r="K296" s="1220"/>
      <c r="L296" s="1220"/>
      <c r="M296" s="1220"/>
      <c r="N296" s="1503"/>
      <c r="O296" s="1503"/>
      <c r="P296" s="1503"/>
      <c r="Q296" s="1503"/>
      <c r="R296" s="1503"/>
      <c r="S296" s="58"/>
      <c r="T296" s="58" t="s">
        <v>82</v>
      </c>
      <c r="V296" s="58"/>
      <c r="W296" s="58"/>
      <c r="X296" s="58"/>
      <c r="Y296" s="58"/>
      <c r="AA296" s="1124" t="s">
        <v>1688</v>
      </c>
      <c r="AB296" s="1122"/>
      <c r="AC296" s="1122"/>
      <c r="AD296" s="1122"/>
      <c r="AE296" s="1122"/>
      <c r="AF296" s="1122"/>
      <c r="AG296" s="1101"/>
      <c r="AH296" s="1101"/>
      <c r="AI296" s="1101"/>
      <c r="AJ296" s="1101"/>
      <c r="AK296" s="1101"/>
      <c r="BA296" s="61"/>
    </row>
    <row r="297" spans="2:53" ht="12.75">
      <c r="BA297" s="61"/>
    </row>
    <row r="298" spans="2:53" ht="12.75">
      <c r="B298" s="58" t="s">
        <v>83</v>
      </c>
      <c r="C298" s="58"/>
      <c r="D298" s="58"/>
      <c r="E298" s="58"/>
      <c r="F298" s="58"/>
      <c r="H298" s="1503" t="s">
        <v>1689</v>
      </c>
      <c r="I298" s="1503"/>
      <c r="J298" s="1503"/>
      <c r="K298" s="1503"/>
      <c r="L298" s="1503"/>
      <c r="M298" s="1503"/>
      <c r="N298" s="1503"/>
      <c r="O298" s="1503"/>
      <c r="P298" s="1503"/>
      <c r="Q298" s="1503"/>
      <c r="R298" s="1503"/>
      <c r="T298" s="7" t="s">
        <v>973</v>
      </c>
      <c r="V298" s="58"/>
      <c r="W298" s="58"/>
      <c r="X298" s="58"/>
      <c r="Y298" s="58"/>
      <c r="AA298" s="1099" t="s">
        <v>1693</v>
      </c>
      <c r="AB298" s="1101"/>
      <c r="AC298" s="1101"/>
      <c r="AD298" s="1101"/>
      <c r="AE298" s="1101"/>
      <c r="AF298" s="1101"/>
      <c r="AG298" s="1101"/>
      <c r="AH298" s="1101"/>
      <c r="AI298" s="1101"/>
      <c r="AJ298" s="1101"/>
      <c r="AK298" s="1101"/>
      <c r="BA298" s="61"/>
    </row>
    <row r="299" spans="2:53" ht="12.75">
      <c r="B299" s="58" t="s">
        <v>518</v>
      </c>
      <c r="C299" s="58"/>
      <c r="D299" s="58"/>
      <c r="E299" s="58"/>
      <c r="F299" s="58"/>
      <c r="H299" s="1220" t="s">
        <v>1690</v>
      </c>
      <c r="I299" s="1220"/>
      <c r="J299" s="1220"/>
      <c r="K299" s="1220"/>
      <c r="L299" s="1220"/>
      <c r="M299" s="1220"/>
      <c r="N299" s="1220"/>
      <c r="O299" s="1220"/>
      <c r="P299" s="1220"/>
      <c r="Q299" s="1220"/>
      <c r="R299" s="1220"/>
      <c r="T299" s="58" t="s">
        <v>518</v>
      </c>
      <c r="V299" s="58"/>
      <c r="W299" s="58"/>
      <c r="X299" s="58"/>
      <c r="Y299" s="58"/>
      <c r="AA299" s="1124" t="s">
        <v>1694</v>
      </c>
      <c r="AB299" s="1122"/>
      <c r="AC299" s="1122"/>
      <c r="AD299" s="1122"/>
      <c r="AE299" s="1122"/>
      <c r="AF299" s="1122"/>
      <c r="AG299" s="1122"/>
      <c r="AH299" s="1122"/>
      <c r="AI299" s="1122"/>
      <c r="AJ299" s="1122"/>
      <c r="AK299" s="1122"/>
      <c r="BA299" s="61"/>
    </row>
    <row r="300" spans="2:53" ht="12.75">
      <c r="B300" s="58" t="s">
        <v>519</v>
      </c>
      <c r="C300" s="58"/>
      <c r="D300" s="58"/>
      <c r="E300" s="58"/>
      <c r="F300" s="58"/>
      <c r="H300" s="1220" t="s">
        <v>1677</v>
      </c>
      <c r="I300" s="1220"/>
      <c r="J300" s="1220"/>
      <c r="K300" s="1220"/>
      <c r="L300" s="1220"/>
      <c r="M300" s="1220"/>
      <c r="N300" s="1220"/>
      <c r="O300" s="1220"/>
      <c r="P300" s="1220"/>
      <c r="Q300" s="1220"/>
      <c r="R300" s="1220"/>
      <c r="T300" s="58" t="s">
        <v>81</v>
      </c>
      <c r="V300" s="58"/>
      <c r="W300" s="58"/>
      <c r="X300" s="58"/>
      <c r="Y300" s="58"/>
      <c r="AA300" s="1124" t="s">
        <v>1695</v>
      </c>
      <c r="AB300" s="1122"/>
      <c r="AC300" s="1122"/>
      <c r="AD300" s="1122"/>
      <c r="AE300" s="1122"/>
      <c r="AF300" s="1122"/>
      <c r="AG300" s="1122"/>
      <c r="AH300" s="1122"/>
      <c r="AI300" s="1122"/>
      <c r="AJ300" s="1122"/>
      <c r="AK300" s="1122"/>
      <c r="BA300" s="61"/>
    </row>
    <row r="301" spans="2:53" ht="12.75">
      <c r="B301" s="58" t="s">
        <v>94</v>
      </c>
      <c r="C301" s="58"/>
      <c r="D301" s="58"/>
      <c r="E301" s="58"/>
      <c r="F301" s="58"/>
      <c r="H301" s="1220" t="s">
        <v>1678</v>
      </c>
      <c r="I301" s="1220"/>
      <c r="J301" s="1220"/>
      <c r="K301" s="1220"/>
      <c r="L301" s="1220"/>
      <c r="M301" s="1220"/>
      <c r="N301" s="1220"/>
      <c r="O301" s="1220"/>
      <c r="P301" s="1220"/>
      <c r="Q301" s="1220"/>
      <c r="R301" s="1220"/>
      <c r="T301" s="58" t="s">
        <v>94</v>
      </c>
      <c r="V301" s="58"/>
      <c r="W301" s="58"/>
      <c r="X301" s="58"/>
      <c r="Y301" s="58"/>
      <c r="AA301" s="1124" t="s">
        <v>1696</v>
      </c>
      <c r="AB301" s="1122"/>
      <c r="AC301" s="1122"/>
      <c r="AD301" s="1122"/>
      <c r="AE301" s="1122"/>
      <c r="AF301" s="1122"/>
      <c r="AG301" s="1122"/>
      <c r="AH301" s="1122"/>
      <c r="AI301" s="1122"/>
      <c r="AJ301" s="1122"/>
      <c r="AK301" s="1122"/>
      <c r="BA301" s="61"/>
    </row>
    <row r="302" spans="2:53" ht="12.75">
      <c r="B302" s="58" t="s">
        <v>95</v>
      </c>
      <c r="C302" s="58"/>
      <c r="D302" s="58"/>
      <c r="E302" s="58"/>
      <c r="F302" s="58"/>
      <c r="G302" s="58"/>
      <c r="H302" s="1512" t="s">
        <v>1691</v>
      </c>
      <c r="I302" s="1512"/>
      <c r="J302" s="1512"/>
      <c r="K302" s="1512"/>
      <c r="L302" s="1512"/>
      <c r="M302" s="1512"/>
      <c r="N302" s="7" t="s">
        <v>220</v>
      </c>
      <c r="O302" s="7"/>
      <c r="P302" s="1099">
        <v>2</v>
      </c>
      <c r="Q302" s="1099"/>
      <c r="R302" s="1099"/>
      <c r="S302" s="58"/>
      <c r="T302" s="58" t="s">
        <v>95</v>
      </c>
      <c r="V302" s="58"/>
      <c r="W302" s="58"/>
      <c r="X302" s="58"/>
      <c r="Y302" s="58"/>
      <c r="AA302" s="1123" t="s">
        <v>1697</v>
      </c>
      <c r="AB302" s="1123"/>
      <c r="AC302" s="1123"/>
      <c r="AD302" s="1123"/>
      <c r="AE302" s="1123"/>
      <c r="AF302" s="1123"/>
      <c r="AG302" s="7" t="s">
        <v>220</v>
      </c>
      <c r="AH302" s="7"/>
      <c r="AI302" s="1099">
        <v>1005</v>
      </c>
      <c r="AJ302" s="1099"/>
      <c r="AK302" s="1099"/>
      <c r="BA302" s="61"/>
    </row>
    <row r="303" spans="2:53" ht="12.75">
      <c r="B303" s="58" t="s">
        <v>96</v>
      </c>
      <c r="C303" s="58"/>
      <c r="D303" s="58"/>
      <c r="E303" s="58"/>
      <c r="F303" s="58"/>
      <c r="G303" s="58"/>
      <c r="H303" s="1219" t="s">
        <v>1692</v>
      </c>
      <c r="I303" s="1219"/>
      <c r="J303" s="1219"/>
      <c r="K303" s="1219"/>
      <c r="L303" s="1219"/>
      <c r="M303" s="1219"/>
      <c r="N303" s="60"/>
      <c r="O303" s="60"/>
      <c r="P303" s="62"/>
      <c r="Q303" s="62"/>
      <c r="R303" s="62"/>
      <c r="S303" s="58"/>
      <c r="T303" s="58" t="s">
        <v>96</v>
      </c>
      <c r="V303" s="58"/>
      <c r="W303" s="58"/>
      <c r="X303" s="58"/>
      <c r="Y303" s="58"/>
      <c r="AA303" s="1127"/>
      <c r="AB303" s="1127"/>
      <c r="AC303" s="1127"/>
      <c r="AD303" s="1127"/>
      <c r="AE303" s="1127"/>
      <c r="AF303" s="1127"/>
      <c r="AG303" s="60"/>
      <c r="AH303" s="60"/>
      <c r="AI303" s="62"/>
      <c r="AJ303" s="62"/>
      <c r="AK303" s="62"/>
      <c r="BA303" s="61"/>
    </row>
    <row r="304" spans="2:53" ht="12.75">
      <c r="B304" s="58" t="s">
        <v>82</v>
      </c>
      <c r="C304" s="58"/>
      <c r="D304" s="58"/>
      <c r="E304" s="58"/>
      <c r="F304" s="58"/>
      <c r="G304" s="58"/>
      <c r="H304" s="1220" t="s">
        <v>1681</v>
      </c>
      <c r="I304" s="1220"/>
      <c r="J304" s="1220"/>
      <c r="K304" s="1220"/>
      <c r="L304" s="1220"/>
      <c r="M304" s="1220"/>
      <c r="N304" s="1503"/>
      <c r="O304" s="1503"/>
      <c r="P304" s="1503"/>
      <c r="Q304" s="1503"/>
      <c r="R304" s="1503"/>
      <c r="S304" s="58"/>
      <c r="T304" s="58" t="s">
        <v>82</v>
      </c>
      <c r="V304" s="58"/>
      <c r="W304" s="58"/>
      <c r="X304" s="58"/>
      <c r="Y304" s="58"/>
      <c r="AA304" s="1124" t="s">
        <v>1698</v>
      </c>
      <c r="AB304" s="1122"/>
      <c r="AC304" s="1122"/>
      <c r="AD304" s="1122"/>
      <c r="AE304" s="1122"/>
      <c r="AF304" s="1122"/>
      <c r="AG304" s="1101"/>
      <c r="AH304" s="1101"/>
      <c r="AI304" s="1101"/>
      <c r="AJ304" s="1101"/>
      <c r="AK304" s="110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503" t="s">
        <v>1699</v>
      </c>
      <c r="I306" s="1503"/>
      <c r="J306" s="1503"/>
      <c r="K306" s="1503"/>
      <c r="L306" s="1503"/>
      <c r="M306" s="1503"/>
      <c r="N306" s="1503"/>
      <c r="O306" s="1503"/>
      <c r="P306" s="1503"/>
      <c r="Q306" s="1503"/>
      <c r="R306" s="1503"/>
      <c r="S306" s="58"/>
      <c r="T306" s="58" t="s">
        <v>389</v>
      </c>
      <c r="V306" s="58"/>
      <c r="W306" s="58"/>
      <c r="X306" s="58"/>
      <c r="Y306" s="58"/>
      <c r="AA306" s="1101" t="s">
        <v>1706</v>
      </c>
      <c r="AB306" s="1101"/>
      <c r="AC306" s="1101"/>
      <c r="AD306" s="1101"/>
      <c r="AE306" s="1101"/>
      <c r="AF306" s="1101"/>
      <c r="AG306" s="1101"/>
      <c r="AH306" s="1101"/>
      <c r="AI306" s="1101"/>
      <c r="AJ306" s="1101"/>
      <c r="AK306" s="1101"/>
      <c r="BA306" s="61"/>
    </row>
    <row r="307" spans="1:53" ht="12.75">
      <c r="B307" s="58" t="s">
        <v>518</v>
      </c>
      <c r="C307" s="58"/>
      <c r="D307" s="58"/>
      <c r="E307" s="58"/>
      <c r="F307" s="58"/>
      <c r="H307" s="1220" t="s">
        <v>1700</v>
      </c>
      <c r="I307" s="1220"/>
      <c r="J307" s="1220"/>
      <c r="K307" s="1220"/>
      <c r="L307" s="1220"/>
      <c r="M307" s="1220"/>
      <c r="N307" s="1220"/>
      <c r="O307" s="1220"/>
      <c r="P307" s="1220"/>
      <c r="Q307" s="1220"/>
      <c r="R307" s="1220"/>
      <c r="S307" s="58"/>
      <c r="T307" s="58" t="s">
        <v>518</v>
      </c>
      <c r="V307" s="58"/>
      <c r="W307" s="58"/>
      <c r="X307" s="58"/>
      <c r="Y307" s="58"/>
      <c r="AA307" s="1122"/>
      <c r="AB307" s="1122"/>
      <c r="AC307" s="1122"/>
      <c r="AD307" s="1122"/>
      <c r="AE307" s="1122"/>
      <c r="AF307" s="1122"/>
      <c r="AG307" s="1122"/>
      <c r="AH307" s="1122"/>
      <c r="AI307" s="1122"/>
      <c r="AJ307" s="1122"/>
      <c r="AK307" s="1122"/>
      <c r="BA307" s="61"/>
    </row>
    <row r="308" spans="1:53" ht="12.75">
      <c r="B308" s="58" t="s">
        <v>519</v>
      </c>
      <c r="C308" s="58"/>
      <c r="D308" s="58"/>
      <c r="E308" s="58"/>
      <c r="F308" s="58"/>
      <c r="H308" s="1220" t="s">
        <v>1701</v>
      </c>
      <c r="I308" s="1220"/>
      <c r="J308" s="1220"/>
      <c r="K308" s="1220"/>
      <c r="L308" s="1220"/>
      <c r="M308" s="1220"/>
      <c r="N308" s="1220"/>
      <c r="O308" s="1220"/>
      <c r="P308" s="1220"/>
      <c r="Q308" s="1220"/>
      <c r="R308" s="1220"/>
      <c r="S308" s="58"/>
      <c r="T308" s="58" t="s">
        <v>81</v>
      </c>
      <c r="V308" s="58"/>
      <c r="W308" s="58"/>
      <c r="X308" s="58"/>
      <c r="Y308" s="58"/>
      <c r="AA308" s="1122"/>
      <c r="AB308" s="1122"/>
      <c r="AC308" s="1122"/>
      <c r="AD308" s="1122"/>
      <c r="AE308" s="1122"/>
      <c r="AF308" s="1122"/>
      <c r="AG308" s="1122"/>
      <c r="AH308" s="1122"/>
      <c r="AI308" s="1122"/>
      <c r="AJ308" s="1122"/>
      <c r="AK308" s="1122"/>
      <c r="BA308" s="61"/>
    </row>
    <row r="309" spans="1:53" ht="12.75">
      <c r="B309" s="58" t="s">
        <v>94</v>
      </c>
      <c r="C309" s="58"/>
      <c r="D309" s="58"/>
      <c r="E309" s="58"/>
      <c r="F309" s="58"/>
      <c r="H309" s="1220" t="s">
        <v>1702</v>
      </c>
      <c r="I309" s="1220"/>
      <c r="J309" s="1220"/>
      <c r="K309" s="1220"/>
      <c r="L309" s="1220"/>
      <c r="M309" s="1220"/>
      <c r="N309" s="1220"/>
      <c r="O309" s="1220"/>
      <c r="P309" s="1220"/>
      <c r="Q309" s="1220"/>
      <c r="R309" s="1220"/>
      <c r="S309" s="58"/>
      <c r="T309" s="58" t="s">
        <v>94</v>
      </c>
      <c r="V309" s="58"/>
      <c r="W309" s="58"/>
      <c r="X309" s="58"/>
      <c r="Y309" s="58"/>
      <c r="AA309" s="1122"/>
      <c r="AB309" s="1122"/>
      <c r="AC309" s="1122"/>
      <c r="AD309" s="1122"/>
      <c r="AE309" s="1122"/>
      <c r="AF309" s="1122"/>
      <c r="AG309" s="1122"/>
      <c r="AH309" s="1122"/>
      <c r="AI309" s="1122"/>
      <c r="AJ309" s="1122"/>
      <c r="AK309" s="1122"/>
      <c r="BA309" s="61"/>
    </row>
    <row r="310" spans="1:53" ht="12.75">
      <c r="B310" s="58" t="s">
        <v>95</v>
      </c>
      <c r="C310" s="58"/>
      <c r="D310" s="58"/>
      <c r="E310" s="58"/>
      <c r="F310" s="58"/>
      <c r="G310" s="58"/>
      <c r="H310" s="1512" t="s">
        <v>1703</v>
      </c>
      <c r="I310" s="1512"/>
      <c r="J310" s="1512"/>
      <c r="K310" s="1512"/>
      <c r="L310" s="1512"/>
      <c r="M310" s="1512"/>
      <c r="N310" s="7" t="s">
        <v>220</v>
      </c>
      <c r="O310" s="7"/>
      <c r="P310" s="1099">
        <v>102</v>
      </c>
      <c r="Q310" s="1099"/>
      <c r="R310" s="1099"/>
      <c r="S310" s="58"/>
      <c r="T310" s="58" t="s">
        <v>95</v>
      </c>
      <c r="V310" s="58"/>
      <c r="W310" s="58"/>
      <c r="X310" s="58"/>
      <c r="Y310" s="58"/>
      <c r="AA310" s="1555"/>
      <c r="AB310" s="1555"/>
      <c r="AC310" s="1555"/>
      <c r="AD310" s="1555"/>
      <c r="AE310" s="1555"/>
      <c r="AF310" s="1555"/>
      <c r="AG310" s="7" t="s">
        <v>220</v>
      </c>
      <c r="AH310" s="7"/>
      <c r="AI310" s="1224"/>
      <c r="AJ310" s="1224"/>
      <c r="AK310" s="1224"/>
      <c r="BA310" s="61"/>
    </row>
    <row r="311" spans="1:53" ht="12.75">
      <c r="B311" s="58" t="s">
        <v>96</v>
      </c>
      <c r="C311" s="58"/>
      <c r="D311" s="58"/>
      <c r="E311" s="58"/>
      <c r="F311" s="58"/>
      <c r="G311" s="58"/>
      <c r="H311" s="1219" t="s">
        <v>1704</v>
      </c>
      <c r="I311" s="1219"/>
      <c r="J311" s="1219"/>
      <c r="K311" s="1219"/>
      <c r="L311" s="1219"/>
      <c r="M311" s="1219"/>
      <c r="N311" s="60"/>
      <c r="O311" s="60"/>
      <c r="P311" s="62"/>
      <c r="Q311" s="62"/>
      <c r="R311" s="62"/>
      <c r="S311" s="58"/>
      <c r="T311" s="58" t="s">
        <v>96</v>
      </c>
      <c r="V311" s="58"/>
      <c r="W311" s="58"/>
      <c r="X311" s="58"/>
      <c r="Y311" s="58"/>
      <c r="AA311" s="1127"/>
      <c r="AB311" s="1127"/>
      <c r="AC311" s="1127"/>
      <c r="AD311" s="1127"/>
      <c r="AE311" s="1127"/>
      <c r="AF311" s="1127"/>
      <c r="AG311" s="60"/>
      <c r="AH311" s="60"/>
      <c r="AI311" s="62"/>
      <c r="AJ311" s="62"/>
      <c r="AK311" s="62"/>
      <c r="BA311" s="61"/>
    </row>
    <row r="312" spans="1:53" ht="12.75">
      <c r="B312" s="58" t="s">
        <v>82</v>
      </c>
      <c r="C312" s="58"/>
      <c r="D312" s="58"/>
      <c r="E312" s="58"/>
      <c r="F312" s="58"/>
      <c r="G312" s="58"/>
      <c r="H312" s="1511" t="s">
        <v>1705</v>
      </c>
      <c r="I312" s="1220"/>
      <c r="J312" s="1220"/>
      <c r="K312" s="1220"/>
      <c r="L312" s="1220"/>
      <c r="M312" s="1220"/>
      <c r="N312" s="1503"/>
      <c r="O312" s="1503"/>
      <c r="P312" s="1503"/>
      <c r="Q312" s="1503"/>
      <c r="R312" s="1503"/>
      <c r="S312" s="58"/>
      <c r="T312" s="58" t="s">
        <v>82</v>
      </c>
      <c r="V312" s="58"/>
      <c r="W312" s="58"/>
      <c r="X312" s="58"/>
      <c r="Y312" s="58"/>
      <c r="AA312" s="1122"/>
      <c r="AB312" s="1122"/>
      <c r="AC312" s="1122"/>
      <c r="AD312" s="1122"/>
      <c r="AE312" s="1122"/>
      <c r="AF312" s="1122"/>
      <c r="AG312" s="1101"/>
      <c r="AH312" s="1101"/>
      <c r="AI312" s="1101"/>
      <c r="AJ312" s="1101"/>
      <c r="AK312" s="1101"/>
      <c r="BA312" s="61"/>
    </row>
    <row r="313" spans="1:53" ht="12.75">
      <c r="BA313" s="61"/>
    </row>
    <row r="314" spans="1:53" ht="12.75">
      <c r="B314" s="7" t="s">
        <v>1007</v>
      </c>
      <c r="C314" s="58"/>
      <c r="D314" s="58"/>
      <c r="E314" s="58"/>
      <c r="F314" s="58"/>
      <c r="H314" s="1503" t="s">
        <v>1717</v>
      </c>
      <c r="I314" s="1503"/>
      <c r="J314" s="1503"/>
      <c r="K314" s="1503"/>
      <c r="L314" s="1503"/>
      <c r="M314" s="1503"/>
      <c r="N314" s="1503"/>
      <c r="O314" s="1503"/>
      <c r="P314" s="1503"/>
      <c r="Q314" s="1503"/>
      <c r="R314" s="1503"/>
      <c r="T314" s="58" t="s">
        <v>390</v>
      </c>
      <c r="V314" s="58"/>
      <c r="W314" s="58"/>
      <c r="X314" s="58"/>
      <c r="Y314" s="58"/>
      <c r="AA314" s="1502" t="s">
        <v>1722</v>
      </c>
      <c r="AB314" s="1503"/>
      <c r="AC314" s="1503"/>
      <c r="AD314" s="1503"/>
      <c r="AE314" s="1503"/>
      <c r="AF314" s="1503"/>
      <c r="AG314" s="1503"/>
      <c r="AH314" s="1503"/>
      <c r="AI314" s="1503"/>
      <c r="AJ314" s="1503"/>
      <c r="AK314" s="1503"/>
      <c r="BA314" s="61"/>
    </row>
    <row r="315" spans="1:53" ht="12.75" customHeight="1">
      <c r="B315" s="58" t="s">
        <v>518</v>
      </c>
      <c r="C315" s="58"/>
      <c r="D315" s="58"/>
      <c r="E315" s="58"/>
      <c r="F315" s="58"/>
      <c r="H315" s="1220" t="s">
        <v>1718</v>
      </c>
      <c r="I315" s="1220"/>
      <c r="J315" s="1220"/>
      <c r="K315" s="1220"/>
      <c r="L315" s="1220"/>
      <c r="M315" s="1220"/>
      <c r="N315" s="1220"/>
      <c r="O315" s="1220"/>
      <c r="P315" s="1220"/>
      <c r="Q315" s="1220"/>
      <c r="R315" s="1220"/>
      <c r="T315" s="58" t="s">
        <v>518</v>
      </c>
      <c r="V315" s="58"/>
      <c r="W315" s="58"/>
      <c r="X315" s="58"/>
      <c r="Y315" s="58"/>
      <c r="AA315" s="1220" t="s">
        <v>1723</v>
      </c>
      <c r="AB315" s="1220"/>
      <c r="AC315" s="1220"/>
      <c r="AD315" s="1220"/>
      <c r="AE315" s="1220"/>
      <c r="AF315" s="1220"/>
      <c r="AG315" s="1220"/>
      <c r="AH315" s="1220"/>
      <c r="AI315" s="1220"/>
      <c r="AJ315" s="1220"/>
      <c r="AK315" s="1220"/>
      <c r="BA315" s="61"/>
    </row>
    <row r="316" spans="1:53" ht="12.75">
      <c r="B316" s="58" t="s">
        <v>519</v>
      </c>
      <c r="C316" s="58"/>
      <c r="D316" s="58"/>
      <c r="E316" s="58"/>
      <c r="F316" s="58"/>
      <c r="H316" s="1220" t="s">
        <v>1719</v>
      </c>
      <c r="I316" s="1220"/>
      <c r="J316" s="1220"/>
      <c r="K316" s="1220"/>
      <c r="L316" s="1220"/>
      <c r="M316" s="1220"/>
      <c r="N316" s="1220"/>
      <c r="O316" s="1220"/>
      <c r="P316" s="1220"/>
      <c r="Q316" s="1220"/>
      <c r="R316" s="1220"/>
      <c r="T316" s="58" t="s">
        <v>81</v>
      </c>
      <c r="V316" s="58"/>
      <c r="W316" s="58"/>
      <c r="X316" s="58"/>
      <c r="Y316" s="58"/>
      <c r="AA316" s="1220" t="s">
        <v>1724</v>
      </c>
      <c r="AB316" s="1220"/>
      <c r="AC316" s="1220"/>
      <c r="AD316" s="1220"/>
      <c r="AE316" s="1220"/>
      <c r="AF316" s="1220"/>
      <c r="AG316" s="1220"/>
      <c r="AH316" s="1220"/>
      <c r="AI316" s="1220"/>
      <c r="AJ316" s="1220"/>
      <c r="AK316" s="1220"/>
      <c r="BA316" s="61"/>
    </row>
    <row r="317" spans="1:53" ht="12.75" customHeight="1">
      <c r="A317" s="39"/>
      <c r="B317" s="58" t="s">
        <v>94</v>
      </c>
      <c r="C317" s="58"/>
      <c r="D317" s="58"/>
      <c r="E317" s="58"/>
      <c r="F317" s="58"/>
      <c r="H317" s="1122" t="s">
        <v>1795</v>
      </c>
      <c r="I317" s="1122"/>
      <c r="J317" s="1122"/>
      <c r="K317" s="1122"/>
      <c r="L317" s="1122"/>
      <c r="M317" s="1122"/>
      <c r="N317" s="1122"/>
      <c r="O317" s="1122"/>
      <c r="P317" s="1122"/>
      <c r="Q317" s="1122"/>
      <c r="R317" s="1122"/>
      <c r="T317" s="58" t="s">
        <v>94</v>
      </c>
      <c r="V317" s="58"/>
      <c r="W317" s="58"/>
      <c r="X317" s="58"/>
      <c r="Y317" s="58"/>
      <c r="AA317" s="1220" t="s">
        <v>1725</v>
      </c>
      <c r="AB317" s="1220"/>
      <c r="AC317" s="1220"/>
      <c r="AD317" s="1220"/>
      <c r="AE317" s="1220"/>
      <c r="AF317" s="1220"/>
      <c r="AG317" s="1220"/>
      <c r="AH317" s="1220"/>
      <c r="AI317" s="1220"/>
      <c r="AJ317" s="1220"/>
      <c r="AK317" s="1220"/>
      <c r="AL317" s="39"/>
    </row>
    <row r="318" spans="1:53" ht="12.75">
      <c r="A318" s="39"/>
      <c r="B318" s="58" t="s">
        <v>95</v>
      </c>
      <c r="C318" s="58"/>
      <c r="D318" s="58"/>
      <c r="E318" s="58"/>
      <c r="F318" s="58"/>
      <c r="G318" s="58"/>
      <c r="H318" s="1512" t="s">
        <v>1720</v>
      </c>
      <c r="I318" s="1512"/>
      <c r="J318" s="1512"/>
      <c r="K318" s="1512"/>
      <c r="L318" s="1512"/>
      <c r="M318" s="1512"/>
      <c r="N318" s="7" t="s">
        <v>220</v>
      </c>
      <c r="O318" s="7"/>
      <c r="P318" s="1099">
        <v>316</v>
      </c>
      <c r="Q318" s="1099"/>
      <c r="R318" s="1099"/>
      <c r="S318" s="58"/>
      <c r="T318" s="58" t="s">
        <v>95</v>
      </c>
      <c r="V318" s="58"/>
      <c r="W318" s="58"/>
      <c r="X318" s="58"/>
      <c r="Y318" s="58"/>
      <c r="AA318" s="1512" t="s">
        <v>1726</v>
      </c>
      <c r="AB318" s="1512"/>
      <c r="AC318" s="1512"/>
      <c r="AD318" s="1512"/>
      <c r="AE318" s="1512"/>
      <c r="AF318" s="1512"/>
      <c r="AG318" s="7" t="s">
        <v>220</v>
      </c>
      <c r="AH318" s="7"/>
      <c r="AI318" s="1224"/>
      <c r="AJ318" s="1224"/>
      <c r="AK318" s="1224"/>
      <c r="AL318" s="39"/>
    </row>
    <row r="319" spans="1:53" ht="12.75">
      <c r="A319" s="39"/>
      <c r="B319" s="58" t="s">
        <v>96</v>
      </c>
      <c r="C319" s="58"/>
      <c r="D319" s="58"/>
      <c r="E319" s="58"/>
      <c r="F319" s="58"/>
      <c r="G319" s="58"/>
      <c r="H319" s="1127"/>
      <c r="I319" s="1127"/>
      <c r="J319" s="1127"/>
      <c r="K319" s="1127"/>
      <c r="L319" s="1127"/>
      <c r="M319" s="1127"/>
      <c r="N319" s="60"/>
      <c r="O319" s="60"/>
      <c r="P319" s="62"/>
      <c r="Q319" s="62"/>
      <c r="R319" s="62"/>
      <c r="S319" s="58"/>
      <c r="T319" s="58" t="s">
        <v>96</v>
      </c>
      <c r="V319" s="58"/>
      <c r="W319" s="58"/>
      <c r="X319" s="58"/>
      <c r="Y319" s="58"/>
      <c r="AA319" s="1219" t="s">
        <v>1727</v>
      </c>
      <c r="AB319" s="1219"/>
      <c r="AC319" s="1219"/>
      <c r="AD319" s="1219"/>
      <c r="AE319" s="1219"/>
      <c r="AF319" s="1219"/>
      <c r="AG319" s="60"/>
      <c r="AH319" s="60"/>
      <c r="AI319" s="62"/>
      <c r="AJ319" s="62"/>
      <c r="AK319" s="62"/>
      <c r="AL319" s="39"/>
    </row>
    <row r="320" spans="1:53" ht="12.75">
      <c r="A320" s="39"/>
      <c r="B320" s="58" t="s">
        <v>82</v>
      </c>
      <c r="C320" s="58"/>
      <c r="D320" s="58"/>
      <c r="E320" s="58"/>
      <c r="F320" s="58"/>
      <c r="G320" s="58"/>
      <c r="H320" s="1511" t="s">
        <v>1721</v>
      </c>
      <c r="I320" s="1220"/>
      <c r="J320" s="1220"/>
      <c r="K320" s="1220"/>
      <c r="L320" s="1220"/>
      <c r="M320" s="1220"/>
      <c r="N320" s="1503"/>
      <c r="O320" s="1503"/>
      <c r="P320" s="1503"/>
      <c r="Q320" s="1503"/>
      <c r="R320" s="1503"/>
      <c r="S320" s="58"/>
      <c r="T320" s="58" t="s">
        <v>82</v>
      </c>
      <c r="V320" s="58"/>
      <c r="W320" s="58"/>
      <c r="X320" s="58"/>
      <c r="Y320" s="58"/>
      <c r="AA320" s="1220" t="s">
        <v>1728</v>
      </c>
      <c r="AB320" s="1220"/>
      <c r="AC320" s="1220"/>
      <c r="AD320" s="1220"/>
      <c r="AE320" s="1220"/>
      <c r="AF320" s="1220"/>
      <c r="AG320" s="1503"/>
      <c r="AH320" s="1503"/>
      <c r="AI320" s="1503"/>
      <c r="AJ320" s="1503"/>
      <c r="AK320" s="1503"/>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9" t="s">
        <v>1707</v>
      </c>
      <c r="I322" s="1101"/>
      <c r="J322" s="1101"/>
      <c r="K322" s="1101"/>
      <c r="L322" s="1101"/>
      <c r="M322" s="1101"/>
      <c r="N322" s="1101"/>
      <c r="O322" s="1101"/>
      <c r="P322" s="1101"/>
      <c r="Q322" s="1101"/>
      <c r="R322" s="1101"/>
      <c r="T322" s="58" t="s">
        <v>392</v>
      </c>
      <c r="V322" s="58"/>
      <c r="W322" s="58"/>
      <c r="X322" s="58"/>
      <c r="Y322" s="58"/>
      <c r="AA322" s="1099" t="s">
        <v>642</v>
      </c>
      <c r="AB322" s="1101"/>
      <c r="AC322" s="1101"/>
      <c r="AD322" s="1101"/>
      <c r="AE322" s="1101"/>
      <c r="AF322" s="1101"/>
      <c r="AG322" s="1101"/>
      <c r="AH322" s="1101"/>
      <c r="AI322" s="1101"/>
      <c r="AJ322" s="1101"/>
      <c r="AK322" s="1101"/>
      <c r="AL322" s="39"/>
    </row>
    <row r="323" spans="1:53" ht="12.75">
      <c r="A323" s="39"/>
      <c r="B323" s="58" t="s">
        <v>518</v>
      </c>
      <c r="C323" s="58"/>
      <c r="D323" s="58"/>
      <c r="E323" s="58"/>
      <c r="F323" s="58"/>
      <c r="H323" s="1124" t="s">
        <v>1708</v>
      </c>
      <c r="I323" s="1122"/>
      <c r="J323" s="1122"/>
      <c r="K323" s="1122"/>
      <c r="L323" s="1122"/>
      <c r="M323" s="1122"/>
      <c r="N323" s="1122"/>
      <c r="O323" s="1122"/>
      <c r="P323" s="1122"/>
      <c r="Q323" s="1122"/>
      <c r="R323" s="1122"/>
      <c r="T323" s="58" t="s">
        <v>518</v>
      </c>
      <c r="V323" s="58"/>
      <c r="W323" s="58"/>
      <c r="X323" s="58"/>
      <c r="Y323" s="58"/>
      <c r="AA323" s="1122"/>
      <c r="AB323" s="1122"/>
      <c r="AC323" s="1122"/>
      <c r="AD323" s="1122"/>
      <c r="AE323" s="1122"/>
      <c r="AF323" s="1122"/>
      <c r="AG323" s="1122"/>
      <c r="AH323" s="1122"/>
      <c r="AI323" s="1122"/>
      <c r="AJ323" s="1122"/>
      <c r="AK323" s="1122"/>
      <c r="AL323" s="39"/>
    </row>
    <row r="324" spans="1:53" ht="12.75" customHeight="1">
      <c r="A324" s="39"/>
      <c r="B324" s="58" t="s">
        <v>519</v>
      </c>
      <c r="C324" s="58"/>
      <c r="D324" s="58"/>
      <c r="E324" s="58"/>
      <c r="F324" s="58"/>
      <c r="H324" s="1124" t="s">
        <v>1709</v>
      </c>
      <c r="I324" s="1122"/>
      <c r="J324" s="1122"/>
      <c r="K324" s="1122"/>
      <c r="L324" s="1122"/>
      <c r="M324" s="1122"/>
      <c r="N324" s="1122"/>
      <c r="O324" s="1122"/>
      <c r="P324" s="1122"/>
      <c r="Q324" s="1122"/>
      <c r="R324" s="1122"/>
      <c r="T324" s="58" t="s">
        <v>81</v>
      </c>
      <c r="V324" s="58"/>
      <c r="W324" s="58"/>
      <c r="X324" s="58"/>
      <c r="Y324" s="58"/>
      <c r="AA324" s="1122"/>
      <c r="AB324" s="1122"/>
      <c r="AC324" s="1122"/>
      <c r="AD324" s="1122"/>
      <c r="AE324" s="1122"/>
      <c r="AF324" s="1122"/>
      <c r="AG324" s="1122"/>
      <c r="AH324" s="1122"/>
      <c r="AI324" s="1122"/>
      <c r="AJ324" s="1122"/>
      <c r="AK324" s="1122"/>
      <c r="AL324" s="39"/>
    </row>
    <row r="325" spans="1:53" ht="12.75">
      <c r="A325" s="39"/>
      <c r="B325" s="58" t="s">
        <v>94</v>
      </c>
      <c r="C325" s="58"/>
      <c r="D325" s="58"/>
      <c r="E325" s="58"/>
      <c r="F325" s="58"/>
      <c r="H325" s="1124" t="s">
        <v>1710</v>
      </c>
      <c r="I325" s="1122"/>
      <c r="J325" s="1122"/>
      <c r="K325" s="1122"/>
      <c r="L325" s="1122"/>
      <c r="M325" s="1122"/>
      <c r="N325" s="1122"/>
      <c r="O325" s="1122"/>
      <c r="P325" s="1122"/>
      <c r="Q325" s="1122"/>
      <c r="R325" s="1122"/>
      <c r="T325" s="58" t="s">
        <v>94</v>
      </c>
      <c r="V325" s="58"/>
      <c r="W325" s="58"/>
      <c r="X325" s="58"/>
      <c r="Y325" s="58"/>
      <c r="AA325" s="1122"/>
      <c r="AB325" s="1122"/>
      <c r="AC325" s="1122"/>
      <c r="AD325" s="1122"/>
      <c r="AE325" s="1122"/>
      <c r="AF325" s="1122"/>
      <c r="AG325" s="1122"/>
      <c r="AH325" s="1122"/>
      <c r="AI325" s="1122"/>
      <c r="AJ325" s="1122"/>
      <c r="AK325" s="1122"/>
      <c r="AL325" s="39"/>
    </row>
    <row r="326" spans="1:53" ht="12.75">
      <c r="A326" s="39"/>
      <c r="B326" s="58" t="s">
        <v>95</v>
      </c>
      <c r="C326" s="58"/>
      <c r="D326" s="58"/>
      <c r="E326" s="58"/>
      <c r="F326" s="58"/>
      <c r="G326" s="58"/>
      <c r="H326" s="1123" t="s">
        <v>1711</v>
      </c>
      <c r="I326" s="1123"/>
      <c r="J326" s="1123"/>
      <c r="K326" s="1123"/>
      <c r="L326" s="1123"/>
      <c r="M326" s="1123"/>
      <c r="N326" s="7" t="s">
        <v>220</v>
      </c>
      <c r="O326" s="7"/>
      <c r="P326" s="1224"/>
      <c r="Q326" s="1224"/>
      <c r="R326" s="1224"/>
      <c r="S326" s="58"/>
      <c r="T326" s="58" t="s">
        <v>95</v>
      </c>
      <c r="V326" s="58"/>
      <c r="W326" s="58"/>
      <c r="X326" s="58"/>
      <c r="Y326" s="58"/>
      <c r="AA326" s="1555"/>
      <c r="AB326" s="1555"/>
      <c r="AC326" s="1555"/>
      <c r="AD326" s="1555"/>
      <c r="AE326" s="1555"/>
      <c r="AF326" s="1555"/>
      <c r="AG326" s="7" t="s">
        <v>220</v>
      </c>
      <c r="AH326" s="7"/>
      <c r="AI326" s="1224"/>
      <c r="AJ326" s="1224"/>
      <c r="AK326" s="1224"/>
      <c r="AL326" s="39"/>
    </row>
    <row r="327" spans="1:53" ht="12.75" customHeight="1">
      <c r="A327" s="39"/>
      <c r="B327" s="58" t="s">
        <v>96</v>
      </c>
      <c r="C327" s="58"/>
      <c r="D327" s="58"/>
      <c r="E327" s="58"/>
      <c r="F327" s="58"/>
      <c r="G327" s="58"/>
      <c r="H327" s="1127"/>
      <c r="I327" s="1127"/>
      <c r="J327" s="1127"/>
      <c r="K327" s="1127"/>
      <c r="L327" s="1127"/>
      <c r="M327" s="1127"/>
      <c r="N327" s="60"/>
      <c r="O327" s="60"/>
      <c r="P327" s="62"/>
      <c r="Q327" s="62"/>
      <c r="R327" s="62"/>
      <c r="S327" s="58"/>
      <c r="T327" s="58" t="s">
        <v>96</v>
      </c>
      <c r="V327" s="58"/>
      <c r="W327" s="58"/>
      <c r="X327" s="58"/>
      <c r="Y327" s="58"/>
      <c r="AA327" s="1127"/>
      <c r="AB327" s="1127"/>
      <c r="AC327" s="1127"/>
      <c r="AD327" s="1127"/>
      <c r="AE327" s="1127"/>
      <c r="AF327" s="1127"/>
      <c r="AG327" s="60"/>
      <c r="AH327" s="60"/>
      <c r="AI327" s="62"/>
      <c r="AJ327" s="62"/>
      <c r="AK327" s="62"/>
      <c r="AL327" s="39"/>
    </row>
    <row r="328" spans="1:53" ht="12.75" customHeight="1">
      <c r="A328" s="39"/>
      <c r="B328" s="58" t="s">
        <v>82</v>
      </c>
      <c r="C328" s="58"/>
      <c r="D328" s="58"/>
      <c r="E328" s="58"/>
      <c r="F328" s="58"/>
      <c r="G328" s="58"/>
      <c r="H328" s="1124" t="s">
        <v>1712</v>
      </c>
      <c r="I328" s="1122"/>
      <c r="J328" s="1122"/>
      <c r="K328" s="1122"/>
      <c r="L328" s="1122"/>
      <c r="M328" s="1122"/>
      <c r="N328" s="1101"/>
      <c r="O328" s="1101"/>
      <c r="P328" s="1101"/>
      <c r="Q328" s="1101"/>
      <c r="R328" s="1101"/>
      <c r="S328" s="58"/>
      <c r="T328" s="58" t="s">
        <v>82</v>
      </c>
      <c r="V328" s="58"/>
      <c r="W328" s="58"/>
      <c r="X328" s="58"/>
      <c r="Y328" s="58"/>
      <c r="AA328" s="1122"/>
      <c r="AB328" s="1122"/>
      <c r="AC328" s="1122"/>
      <c r="AD328" s="1122"/>
      <c r="AE328" s="1122"/>
      <c r="AF328" s="1122"/>
      <c r="AG328" s="1101"/>
      <c r="AH328" s="1101"/>
      <c r="AI328" s="1101"/>
      <c r="AJ328" s="1101"/>
      <c r="AK328" s="110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9" t="s">
        <v>1647</v>
      </c>
      <c r="I330" s="1101"/>
      <c r="J330" s="1101"/>
      <c r="K330" s="1101"/>
      <c r="L330" s="1101"/>
      <c r="M330" s="1101"/>
      <c r="N330" s="1101"/>
      <c r="O330" s="1101"/>
      <c r="P330" s="1101"/>
      <c r="Q330" s="1101"/>
      <c r="R330" s="1101"/>
      <c r="T330" s="422" t="s">
        <v>982</v>
      </c>
      <c r="V330" s="58"/>
      <c r="W330" s="58"/>
      <c r="X330" s="58"/>
      <c r="Y330" s="58"/>
      <c r="AA330" s="1503" t="s">
        <v>1729</v>
      </c>
      <c r="AB330" s="1503"/>
      <c r="AC330" s="1503"/>
      <c r="AD330" s="1503"/>
      <c r="AE330" s="1503"/>
      <c r="AF330" s="1503"/>
      <c r="AG330" s="1503"/>
      <c r="AH330" s="1503"/>
      <c r="AI330" s="1503"/>
      <c r="AJ330" s="1503"/>
      <c r="AK330" s="1503"/>
      <c r="AL330" s="39"/>
    </row>
    <row r="331" spans="1:53" ht="12.75" customHeight="1">
      <c r="B331" s="58" t="s">
        <v>518</v>
      </c>
      <c r="C331" s="248"/>
      <c r="D331" s="248"/>
      <c r="E331" s="248"/>
      <c r="F331" s="248"/>
      <c r="G331" s="3"/>
      <c r="H331" s="1124" t="s">
        <v>1713</v>
      </c>
      <c r="I331" s="1122"/>
      <c r="J331" s="1122"/>
      <c r="K331" s="1122"/>
      <c r="L331" s="1122"/>
      <c r="M331" s="1122"/>
      <c r="N331" s="1122"/>
      <c r="O331" s="1122"/>
      <c r="P331" s="1122"/>
      <c r="Q331" s="1122"/>
      <c r="R331" s="1122"/>
      <c r="T331" s="58" t="s">
        <v>518</v>
      </c>
      <c r="V331" s="58"/>
      <c r="W331" s="58"/>
      <c r="X331" s="58"/>
      <c r="Y331" s="58"/>
      <c r="AA331" s="1220" t="s">
        <v>1658</v>
      </c>
      <c r="AB331" s="1220"/>
      <c r="AC331" s="1220"/>
      <c r="AD331" s="1220"/>
      <c r="AE331" s="1220"/>
      <c r="AF331" s="1220"/>
      <c r="AG331" s="1220"/>
      <c r="AH331" s="1220"/>
      <c r="AI331" s="1220"/>
      <c r="AJ331" s="1220"/>
      <c r="AK331" s="1220"/>
      <c r="AL331" s="39"/>
    </row>
    <row r="332" spans="1:53" ht="12.75" customHeight="1">
      <c r="B332" s="58" t="s">
        <v>81</v>
      </c>
      <c r="C332" s="248"/>
      <c r="D332" s="248"/>
      <c r="E332" s="248"/>
      <c r="F332" s="248"/>
      <c r="G332" s="3"/>
      <c r="H332" s="1124" t="s">
        <v>1714</v>
      </c>
      <c r="I332" s="1122"/>
      <c r="J332" s="1122"/>
      <c r="K332" s="1122"/>
      <c r="L332" s="1122"/>
      <c r="M332" s="1122"/>
      <c r="N332" s="1122"/>
      <c r="O332" s="1122"/>
      <c r="P332" s="1122"/>
      <c r="Q332" s="1122"/>
      <c r="R332" s="1122"/>
      <c r="T332" s="58" t="s">
        <v>81</v>
      </c>
      <c r="V332" s="58"/>
      <c r="W332" s="58"/>
      <c r="X332" s="58"/>
      <c r="Y332" s="58"/>
      <c r="AA332" s="1220" t="s">
        <v>1668</v>
      </c>
      <c r="AB332" s="1220"/>
      <c r="AC332" s="1220"/>
      <c r="AD332" s="1220"/>
      <c r="AE332" s="1220"/>
      <c r="AF332" s="1220"/>
      <c r="AG332" s="1220"/>
      <c r="AH332" s="1220"/>
      <c r="AI332" s="1220"/>
      <c r="AJ332" s="1220"/>
      <c r="AK332" s="1220"/>
      <c r="AL332" s="39"/>
    </row>
    <row r="333" spans="1:53" ht="12.75">
      <c r="A333" s="39"/>
      <c r="B333" s="58" t="s">
        <v>94</v>
      </c>
      <c r="C333" s="248"/>
      <c r="D333" s="248"/>
      <c r="E333" s="248"/>
      <c r="F333" s="248"/>
      <c r="G333" s="248"/>
      <c r="H333" s="1124" t="s">
        <v>1715</v>
      </c>
      <c r="I333" s="1122"/>
      <c r="J333" s="1122"/>
      <c r="K333" s="1122"/>
      <c r="L333" s="1122"/>
      <c r="M333" s="1122"/>
      <c r="N333" s="1122"/>
      <c r="O333" s="1122"/>
      <c r="P333" s="1122"/>
      <c r="Q333" s="1122"/>
      <c r="R333" s="1122"/>
      <c r="T333" s="58" t="s">
        <v>94</v>
      </c>
      <c r="V333" s="58"/>
      <c r="W333" s="58"/>
      <c r="X333" s="58"/>
      <c r="Y333" s="58"/>
      <c r="AA333" s="1220" t="s">
        <v>1730</v>
      </c>
      <c r="AB333" s="1220"/>
      <c r="AC333" s="1220"/>
      <c r="AD333" s="1220"/>
      <c r="AE333" s="1220"/>
      <c r="AF333" s="1220"/>
      <c r="AG333" s="1220"/>
      <c r="AH333" s="1220"/>
      <c r="AI333" s="1220"/>
      <c r="AJ333" s="1220"/>
      <c r="AK333" s="1220"/>
      <c r="AL333" s="39"/>
    </row>
    <row r="334" spans="1:53" ht="12.75">
      <c r="A334" s="39"/>
      <c r="B334" s="58" t="s">
        <v>95</v>
      </c>
      <c r="C334" s="248"/>
      <c r="D334" s="248"/>
      <c r="E334" s="248"/>
      <c r="F334" s="248"/>
      <c r="G334" s="248"/>
      <c r="H334" s="1123" t="s">
        <v>1716</v>
      </c>
      <c r="I334" s="1123"/>
      <c r="J334" s="1123"/>
      <c r="K334" s="1123"/>
      <c r="L334" s="1123"/>
      <c r="M334" s="1123"/>
      <c r="N334" s="7" t="s">
        <v>220</v>
      </c>
      <c r="O334" s="7"/>
      <c r="P334" s="1224"/>
      <c r="Q334" s="1224"/>
      <c r="R334" s="1224"/>
      <c r="S334" s="58"/>
      <c r="T334" s="58" t="s">
        <v>95</v>
      </c>
      <c r="V334" s="58"/>
      <c r="W334" s="58"/>
      <c r="X334" s="58"/>
      <c r="Y334" s="58"/>
      <c r="AA334" s="1123" t="s">
        <v>1731</v>
      </c>
      <c r="AB334" s="1123"/>
      <c r="AC334" s="1123"/>
      <c r="AD334" s="1123"/>
      <c r="AE334" s="1123"/>
      <c r="AF334" s="1123"/>
      <c r="AG334" s="7" t="s">
        <v>220</v>
      </c>
      <c r="AH334" s="7"/>
      <c r="AI334" s="1224"/>
      <c r="AJ334" s="1224"/>
      <c r="AK334" s="1224"/>
      <c r="AL334" s="39"/>
    </row>
    <row r="335" spans="1:53" ht="12.75" customHeight="1">
      <c r="A335" s="39"/>
      <c r="B335" s="58" t="s">
        <v>96</v>
      </c>
      <c r="C335" s="248"/>
      <c r="D335" s="248"/>
      <c r="E335" s="248"/>
      <c r="F335" s="248"/>
      <c r="G335" s="248"/>
      <c r="H335" s="1127"/>
      <c r="I335" s="1127"/>
      <c r="J335" s="1127"/>
      <c r="K335" s="1127"/>
      <c r="L335" s="1127"/>
      <c r="M335" s="1127"/>
      <c r="N335" s="60"/>
      <c r="O335" s="60"/>
      <c r="P335" s="62"/>
      <c r="Q335" s="62"/>
      <c r="R335" s="62"/>
      <c r="S335" s="58"/>
      <c r="T335" s="58" t="s">
        <v>96</v>
      </c>
      <c r="V335" s="58"/>
      <c r="W335" s="58"/>
      <c r="X335" s="58"/>
      <c r="Y335" s="58"/>
      <c r="AA335" s="1127"/>
      <c r="AB335" s="1127"/>
      <c r="AC335" s="1127"/>
      <c r="AD335" s="1127"/>
      <c r="AE335" s="1127"/>
      <c r="AF335" s="1127"/>
      <c r="AG335" s="60"/>
      <c r="AH335" s="60"/>
      <c r="AI335" s="62"/>
      <c r="AJ335" s="62"/>
      <c r="AK335" s="62"/>
      <c r="AL335" s="39"/>
    </row>
    <row r="336" spans="1:53" ht="12.75">
      <c r="A336" s="39"/>
      <c r="B336" s="58" t="s">
        <v>82</v>
      </c>
      <c r="C336" s="245"/>
      <c r="D336" s="245"/>
      <c r="E336" s="245"/>
      <c r="F336" s="245"/>
      <c r="G336" s="245"/>
      <c r="H336" s="1124" t="s">
        <v>1733</v>
      </c>
      <c r="I336" s="1122"/>
      <c r="J336" s="1122"/>
      <c r="K336" s="1122"/>
      <c r="L336" s="1122"/>
      <c r="M336" s="1122"/>
      <c r="N336" s="1101"/>
      <c r="O336" s="1101"/>
      <c r="P336" s="1101"/>
      <c r="Q336" s="1101"/>
      <c r="R336" s="1101"/>
      <c r="S336" s="58"/>
      <c r="T336" s="58" t="s">
        <v>82</v>
      </c>
      <c r="V336" s="58"/>
      <c r="W336" s="58"/>
      <c r="X336" s="58"/>
      <c r="Y336" s="58"/>
      <c r="AA336" s="1220" t="s">
        <v>1732</v>
      </c>
      <c r="AB336" s="1220"/>
      <c r="AC336" s="1220"/>
      <c r="AD336" s="1220"/>
      <c r="AE336" s="1220"/>
      <c r="AF336" s="1220"/>
      <c r="AG336" s="1503"/>
      <c r="AH336" s="1503"/>
      <c r="AI336" s="1503"/>
      <c r="AJ336" s="1503"/>
      <c r="AK336" s="1503"/>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101"/>
      <c r="Q338" s="1101"/>
      <c r="R338" s="1101"/>
      <c r="S338" s="1101"/>
      <c r="T338" s="1101"/>
      <c r="U338" s="1101"/>
      <c r="V338" s="1101"/>
      <c r="W338" s="1101"/>
      <c r="X338" s="1101"/>
      <c r="Y338" s="1101"/>
      <c r="Z338" s="1101"/>
      <c r="AA338" s="1101"/>
      <c r="AB338" s="1101"/>
      <c r="AC338" s="1101"/>
      <c r="AD338" s="1101"/>
      <c r="AE338" s="1101"/>
      <c r="AF338" s="88"/>
      <c r="AG338" s="88"/>
      <c r="AH338" s="88"/>
      <c r="AI338" s="88"/>
      <c r="AJ338" s="88"/>
      <c r="AK338" s="88"/>
      <c r="AL338" s="39"/>
      <c r="BA338" s="12" t="s">
        <v>592</v>
      </c>
    </row>
    <row r="339" spans="1:53" ht="12.75">
      <c r="A339" s="3"/>
      <c r="B339" s="60"/>
      <c r="C339" s="60"/>
      <c r="D339" s="60"/>
      <c r="E339" s="60"/>
      <c r="F339" s="60"/>
      <c r="G339" s="3"/>
      <c r="H339" s="88"/>
      <c r="I339" s="7" t="s">
        <v>518</v>
      </c>
      <c r="P339" s="1122"/>
      <c r="Q339" s="1122"/>
      <c r="R339" s="1122"/>
      <c r="S339" s="1122"/>
      <c r="T339" s="1122"/>
      <c r="U339" s="1122"/>
      <c r="V339" s="1122"/>
      <c r="W339" s="1122"/>
      <c r="X339" s="1122"/>
      <c r="Y339" s="1122"/>
      <c r="Z339" s="1122"/>
      <c r="AA339" s="1122"/>
      <c r="AB339" s="1122"/>
      <c r="AC339" s="1122"/>
      <c r="AD339" s="1122"/>
      <c r="AE339" s="1122"/>
      <c r="AF339" s="88"/>
      <c r="AG339" s="88"/>
      <c r="AH339" s="88"/>
      <c r="AI339" s="88"/>
      <c r="AJ339" s="88"/>
      <c r="AK339" s="88"/>
      <c r="AL339" s="39"/>
    </row>
    <row r="340" spans="1:53" ht="12.75">
      <c r="A340" s="3"/>
      <c r="B340" s="60"/>
      <c r="C340" s="60"/>
      <c r="D340" s="60"/>
      <c r="E340" s="60"/>
      <c r="F340" s="60"/>
      <c r="G340" s="3"/>
      <c r="H340" s="88"/>
      <c r="I340" s="7" t="s">
        <v>81</v>
      </c>
      <c r="P340" s="1122"/>
      <c r="Q340" s="1122"/>
      <c r="R340" s="1122"/>
      <c r="S340" s="1122"/>
      <c r="T340" s="1122"/>
      <c r="U340" s="1122"/>
      <c r="V340" s="1122"/>
      <c r="W340" s="1122"/>
      <c r="X340" s="1122"/>
      <c r="Y340" s="1122"/>
      <c r="Z340" s="1122"/>
      <c r="AA340" s="1122"/>
      <c r="AB340" s="1122"/>
      <c r="AC340" s="1122"/>
      <c r="AD340" s="1122"/>
      <c r="AE340" s="1122"/>
      <c r="AF340" s="88"/>
      <c r="AG340" s="88"/>
      <c r="AH340" s="88"/>
      <c r="AI340" s="88"/>
      <c r="AJ340" s="88"/>
      <c r="AK340" s="88"/>
      <c r="AL340" s="39"/>
    </row>
    <row r="341" spans="1:53" ht="12.75" customHeight="1">
      <c r="A341" s="3"/>
      <c r="B341" s="60"/>
      <c r="C341" s="60"/>
      <c r="D341" s="60"/>
      <c r="E341" s="60"/>
      <c r="F341" s="60"/>
      <c r="G341" s="60"/>
      <c r="H341" s="88"/>
      <c r="I341" s="7" t="s">
        <v>94</v>
      </c>
      <c r="P341" s="1122"/>
      <c r="Q341" s="1122"/>
      <c r="R341" s="1122"/>
      <c r="S341" s="1122"/>
      <c r="T341" s="1122"/>
      <c r="U341" s="1122"/>
      <c r="V341" s="1122"/>
      <c r="W341" s="1122"/>
      <c r="X341" s="1122"/>
      <c r="Y341" s="1122"/>
      <c r="Z341" s="1122"/>
      <c r="AA341" s="1122"/>
      <c r="AB341" s="1122"/>
      <c r="AC341" s="1122"/>
      <c r="AD341" s="1122"/>
      <c r="AE341" s="1122"/>
      <c r="AF341" s="88"/>
      <c r="AG341" s="88"/>
      <c r="AH341" s="88"/>
      <c r="AI341" s="88"/>
      <c r="AJ341" s="88"/>
      <c r="AK341" s="88"/>
      <c r="AL341" s="39"/>
    </row>
    <row r="342" spans="1:53" ht="12.75">
      <c r="A342" s="3"/>
      <c r="B342" s="60"/>
      <c r="C342" s="60"/>
      <c r="D342" s="60"/>
      <c r="E342" s="60"/>
      <c r="F342" s="60"/>
      <c r="G342" s="60"/>
      <c r="H342" s="482"/>
      <c r="I342" s="7" t="s">
        <v>95</v>
      </c>
      <c r="P342" s="1127"/>
      <c r="Q342" s="1127"/>
      <c r="R342" s="1127"/>
      <c r="S342" s="1127"/>
      <c r="T342" s="1127"/>
      <c r="U342" s="1127"/>
      <c r="V342" s="1127"/>
      <c r="W342" s="1127"/>
      <c r="X342" s="1127"/>
      <c r="Y342" s="1127"/>
      <c r="Z342" s="1127"/>
      <c r="AA342" s="7" t="s">
        <v>220</v>
      </c>
      <c r="AB342" s="7"/>
      <c r="AC342" s="1105"/>
      <c r="AD342" s="1105"/>
      <c r="AE342" s="1105"/>
      <c r="AF342" s="482"/>
      <c r="AG342" s="60"/>
      <c r="AH342" s="60"/>
      <c r="AI342" s="423"/>
      <c r="AJ342" s="423"/>
      <c r="AK342" s="423"/>
      <c r="AL342" s="39"/>
    </row>
    <row r="343" spans="1:53" ht="12.75" customHeight="1">
      <c r="A343" s="3"/>
      <c r="B343" s="60"/>
      <c r="C343" s="60"/>
      <c r="D343" s="60"/>
      <c r="E343" s="60"/>
      <c r="F343" s="60"/>
      <c r="G343" s="60"/>
      <c r="H343" s="482"/>
      <c r="I343" s="7" t="s">
        <v>96</v>
      </c>
      <c r="P343" s="1127"/>
      <c r="Q343" s="1127"/>
      <c r="R343" s="1127"/>
      <c r="S343" s="1127"/>
      <c r="T343" s="1127"/>
      <c r="U343" s="1127"/>
      <c r="V343" s="1127"/>
      <c r="W343" s="1127"/>
      <c r="X343" s="1127"/>
      <c r="Y343" s="1127"/>
      <c r="Z343" s="1127"/>
      <c r="AF343" s="482"/>
      <c r="AG343" s="60"/>
      <c r="AH343" s="60"/>
      <c r="AI343" s="62"/>
      <c r="AJ343" s="62"/>
      <c r="AK343" s="62"/>
      <c r="AL343" s="39"/>
    </row>
    <row r="344" spans="1:53" ht="12.75">
      <c r="A344" s="3"/>
      <c r="B344" s="60"/>
      <c r="C344" s="423"/>
      <c r="D344" s="423"/>
      <c r="E344" s="423"/>
      <c r="F344" s="423"/>
      <c r="G344" s="423"/>
      <c r="H344" s="88"/>
      <c r="I344" s="7" t="s">
        <v>82</v>
      </c>
      <c r="P344" s="1101"/>
      <c r="Q344" s="1101"/>
      <c r="R344" s="1101"/>
      <c r="S344" s="1101"/>
      <c r="T344" s="1101"/>
      <c r="U344" s="1101"/>
      <c r="V344" s="1101"/>
      <c r="W344" s="1101"/>
      <c r="X344" s="1101"/>
      <c r="Y344" s="1101"/>
      <c r="Z344" s="1101"/>
      <c r="AA344" s="1101"/>
      <c r="AB344" s="1101"/>
      <c r="AC344" s="1101"/>
      <c r="AD344" s="1101"/>
      <c r="AE344" s="110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5" t="s">
        <v>589</v>
      </c>
      <c r="B346" s="1265"/>
      <c r="C346" s="1265"/>
      <c r="D346" s="1265"/>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c r="AL346" s="1265"/>
    </row>
    <row r="347" spans="1:53" ht="12.75" customHeight="1" thickBot="1">
      <c r="A347" s="1266"/>
      <c r="B347" s="1266"/>
      <c r="C347" s="1266"/>
      <c r="D347" s="1266"/>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c r="AL347" s="126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02" t="s">
        <v>592</v>
      </c>
      <c r="N350" s="1102"/>
      <c r="P350" s="12" t="s">
        <v>599</v>
      </c>
      <c r="AJ350" s="1102" t="s">
        <v>723</v>
      </c>
      <c r="AK350" s="1102"/>
    </row>
    <row r="351" spans="1:53" ht="12.75" customHeight="1">
      <c r="D351" s="7" t="s">
        <v>956</v>
      </c>
      <c r="R351" s="12" t="s">
        <v>600</v>
      </c>
      <c r="AJ351" s="1102" t="s">
        <v>642</v>
      </c>
      <c r="AK351" s="1102"/>
    </row>
    <row r="352" spans="1:53" ht="12.75" customHeight="1">
      <c r="D352" s="12" t="s">
        <v>766</v>
      </c>
      <c r="M352" s="1102" t="s">
        <v>642</v>
      </c>
      <c r="N352" s="1102"/>
      <c r="P352" s="7" t="s">
        <v>953</v>
      </c>
      <c r="AJ352" s="1102" t="s">
        <v>642</v>
      </c>
      <c r="AK352" s="1102"/>
    </row>
    <row r="353" spans="1:34" ht="12.75" customHeight="1">
      <c r="D353" s="12" t="s">
        <v>767</v>
      </c>
      <c r="M353" s="1102" t="s">
        <v>642</v>
      </c>
      <c r="N353" s="1102"/>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02" t="s">
        <v>642</v>
      </c>
      <c r="O358" s="1102"/>
      <c r="P358" s="69"/>
      <c r="Q358" s="69"/>
      <c r="R358" s="69"/>
      <c r="S358" s="69"/>
      <c r="T358" s="69"/>
      <c r="U358" s="69"/>
      <c r="V358" s="69"/>
      <c r="W358" s="69"/>
      <c r="X358" s="69"/>
      <c r="Y358" s="70"/>
      <c r="Z358" s="70"/>
      <c r="AC358" s="69"/>
      <c r="AD358" s="69"/>
      <c r="AE358" s="69"/>
    </row>
    <row r="359" spans="1:34" ht="12.75" customHeight="1">
      <c r="E359" s="12" t="s">
        <v>395</v>
      </c>
      <c r="Y359" s="1102" t="s">
        <v>642</v>
      </c>
      <c r="Z359" s="1102"/>
    </row>
    <row r="360" spans="1:34" ht="12.75" customHeight="1">
      <c r="D360" s="7" t="s">
        <v>1093</v>
      </c>
      <c r="Q360" s="1101" t="s">
        <v>642</v>
      </c>
      <c r="R360" s="1101"/>
      <c r="S360" s="1101"/>
      <c r="T360" s="1101"/>
      <c r="U360" s="1101"/>
      <c r="V360" s="1101"/>
      <c r="W360" s="1101"/>
      <c r="X360" s="1101"/>
      <c r="Y360" s="1101"/>
      <c r="Z360" s="1101"/>
      <c r="AA360" s="1101"/>
      <c r="AB360" s="1101"/>
      <c r="AC360" s="1101"/>
      <c r="AD360" s="1101"/>
      <c r="AE360" s="1101"/>
      <c r="AF360" s="1101"/>
      <c r="AG360" s="110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02" t="s">
        <v>642</v>
      </c>
      <c r="K362" s="1102"/>
      <c r="L362" s="69"/>
      <c r="M362" s="69"/>
      <c r="N362" s="69"/>
      <c r="O362" s="69"/>
      <c r="P362" s="69"/>
      <c r="Q362" s="69"/>
      <c r="R362" s="69"/>
      <c r="S362" s="69"/>
      <c r="T362" s="69"/>
      <c r="U362" s="69"/>
      <c r="V362" s="69"/>
      <c r="W362" s="69"/>
      <c r="X362" s="69"/>
      <c r="Y362" s="69"/>
      <c r="Z362" s="69"/>
      <c r="AC362" s="69"/>
      <c r="AD362" s="69"/>
      <c r="AE362" s="69"/>
    </row>
    <row r="363" spans="1:34" ht="12.75" customHeight="1">
      <c r="E363" s="1218" t="s">
        <v>768</v>
      </c>
      <c r="F363" s="1218"/>
      <c r="G363" s="1218"/>
      <c r="H363" s="1218"/>
      <c r="I363" s="1218"/>
      <c r="J363" s="1218"/>
      <c r="K363" s="1218"/>
      <c r="L363" s="1218"/>
      <c r="M363" s="1218"/>
      <c r="N363" s="1218"/>
      <c r="O363" s="1218"/>
      <c r="P363" s="1218"/>
      <c r="Q363" s="1218"/>
      <c r="R363" s="1218"/>
      <c r="S363" s="1218"/>
      <c r="T363" s="1218"/>
      <c r="U363" s="1218"/>
      <c r="V363" s="1218"/>
      <c r="W363" s="1218"/>
      <c r="X363" s="1218"/>
      <c r="Y363" s="1218"/>
      <c r="Z363" s="1218"/>
      <c r="AA363" s="1218"/>
      <c r="AB363" s="1218"/>
      <c r="AC363" s="1218"/>
      <c r="AD363" s="1218"/>
      <c r="AE363" s="1218"/>
      <c r="AF363" s="1218"/>
      <c r="AG363" s="1218"/>
      <c r="AH363" s="1218"/>
    </row>
    <row r="364" spans="1:34" ht="12.75" customHeight="1">
      <c r="E364" s="1218"/>
      <c r="F364" s="1218"/>
      <c r="G364" s="1218"/>
      <c r="H364" s="1218"/>
      <c r="I364" s="1218"/>
      <c r="J364" s="1218"/>
      <c r="K364" s="1218"/>
      <c r="L364" s="1218"/>
      <c r="M364" s="1218"/>
      <c r="N364" s="1218"/>
      <c r="O364" s="1218"/>
      <c r="P364" s="1218"/>
      <c r="Q364" s="1218"/>
      <c r="R364" s="1218"/>
      <c r="S364" s="1218"/>
      <c r="T364" s="1218"/>
      <c r="U364" s="1218"/>
      <c r="V364" s="1218"/>
      <c r="W364" s="1218"/>
      <c r="X364" s="1218"/>
      <c r="Y364" s="1218"/>
      <c r="Z364" s="1218"/>
      <c r="AA364" s="1218"/>
      <c r="AB364" s="1218"/>
      <c r="AC364" s="1218"/>
      <c r="AD364" s="1218"/>
      <c r="AE364" s="1218"/>
      <c r="AF364" s="1218"/>
      <c r="AG364" s="1218"/>
      <c r="AH364" s="1218"/>
    </row>
    <row r="365" spans="1:34" ht="12.75" customHeight="1">
      <c r="E365" s="7" t="s">
        <v>493</v>
      </c>
      <c r="F365" s="7"/>
      <c r="G365" s="7"/>
      <c r="H365" s="7"/>
      <c r="I365" s="7"/>
      <c r="J365" s="7"/>
      <c r="K365" s="7"/>
      <c r="L365" s="7"/>
      <c r="N365" s="1421"/>
      <c r="O365" s="1421"/>
      <c r="P365" s="1421"/>
      <c r="Q365" s="1421"/>
      <c r="R365" s="7"/>
      <c r="U365" s="7" t="s">
        <v>494</v>
      </c>
      <c r="V365" s="7"/>
      <c r="W365" s="7"/>
      <c r="X365" s="7"/>
      <c r="Y365" s="7"/>
      <c r="Z365" s="7"/>
      <c r="AA365" s="7"/>
      <c r="AB365" s="7"/>
      <c r="AC365" s="1421"/>
      <c r="AD365" s="1421"/>
      <c r="AE365" s="1421"/>
      <c r="AF365" s="1421"/>
    </row>
    <row r="366" spans="1:34" ht="12.75" customHeight="1">
      <c r="E366" s="7" t="s">
        <v>495</v>
      </c>
      <c r="F366" s="7"/>
      <c r="G366" s="7"/>
      <c r="H366" s="7"/>
      <c r="I366" s="7"/>
      <c r="J366" s="7"/>
      <c r="K366" s="7"/>
      <c r="L366" s="7"/>
      <c r="N366" s="1421"/>
      <c r="O366" s="1421"/>
      <c r="P366" s="1421"/>
      <c r="Q366" s="1421"/>
      <c r="R366" s="7"/>
      <c r="U366" s="7" t="s">
        <v>0</v>
      </c>
      <c r="V366" s="7"/>
      <c r="W366" s="7"/>
      <c r="X366" s="7"/>
      <c r="Y366" s="7"/>
      <c r="Z366" s="7"/>
      <c r="AA366" s="7"/>
      <c r="AB366" s="7"/>
      <c r="AC366" s="1421"/>
      <c r="AD366" s="1421"/>
      <c r="AE366" s="1421"/>
      <c r="AF366" s="1421"/>
    </row>
    <row r="367" spans="1:34" ht="12.75" customHeight="1">
      <c r="E367" s="7" t="s">
        <v>1</v>
      </c>
      <c r="F367" s="7"/>
      <c r="G367" s="7"/>
      <c r="H367" s="7"/>
      <c r="I367" s="7"/>
      <c r="J367" s="7"/>
      <c r="K367" s="7"/>
      <c r="L367" s="7"/>
      <c r="N367" s="1421"/>
      <c r="O367" s="1421"/>
      <c r="P367" s="1421"/>
      <c r="Q367" s="1421"/>
      <c r="R367" s="7"/>
      <c r="V367" s="7"/>
      <c r="W367" s="7"/>
      <c r="X367" s="7"/>
      <c r="Y367" s="7"/>
      <c r="Z367" s="7"/>
      <c r="AA367" s="7"/>
      <c r="AB367" s="7"/>
    </row>
    <row r="368" spans="1:34" ht="12.75" customHeight="1">
      <c r="E368" s="7" t="s">
        <v>2</v>
      </c>
      <c r="F368" s="7"/>
      <c r="G368" s="7"/>
      <c r="H368" s="7"/>
      <c r="I368" s="7"/>
      <c r="J368" s="7"/>
      <c r="K368" s="7"/>
      <c r="L368" s="7"/>
      <c r="N368" s="1588"/>
      <c r="O368" s="1588"/>
      <c r="P368" s="1588"/>
      <c r="Q368" s="1588"/>
      <c r="R368" s="1588"/>
      <c r="S368" s="1588"/>
      <c r="T368" s="1588"/>
      <c r="U368" s="1588"/>
      <c r="V368" s="1588"/>
      <c r="W368" s="1588"/>
      <c r="X368" s="1588"/>
      <c r="Y368" s="1588"/>
      <c r="Z368" s="1588"/>
      <c r="AA368" s="1588"/>
      <c r="AB368" s="1588"/>
      <c r="AC368" s="1588"/>
      <c r="AD368" s="1588"/>
      <c r="AE368" s="1588"/>
      <c r="AF368" s="1588"/>
    </row>
    <row r="369" spans="1:38" ht="12.75" customHeight="1">
      <c r="E369" s="7"/>
      <c r="F369" s="7"/>
      <c r="G369" s="7"/>
      <c r="H369" s="7"/>
      <c r="I369" s="7"/>
      <c r="J369" s="7"/>
      <c r="K369" s="7"/>
      <c r="L369" s="7"/>
      <c r="N369" s="1589"/>
      <c r="O369" s="1589"/>
      <c r="P369" s="1589"/>
      <c r="Q369" s="1589"/>
      <c r="R369" s="1589"/>
      <c r="S369" s="1589"/>
      <c r="T369" s="1589"/>
      <c r="U369" s="1589"/>
      <c r="V369" s="1589"/>
      <c r="W369" s="1589"/>
      <c r="X369" s="1589"/>
      <c r="Y369" s="1589"/>
      <c r="Z369" s="1589"/>
      <c r="AA369" s="1589"/>
      <c r="AB369" s="1589"/>
      <c r="AC369" s="1589"/>
      <c r="AD369" s="1589"/>
      <c r="AE369" s="1589"/>
      <c r="AF369" s="158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25"/>
      <c r="T372" s="1125"/>
      <c r="U372" s="4" t="s">
        <v>328</v>
      </c>
      <c r="V372" s="1125"/>
      <c r="W372" s="1125"/>
      <c r="Y372" s="25" t="s">
        <v>326</v>
      </c>
      <c r="AA372" s="25"/>
      <c r="AB372" s="25" t="s">
        <v>327</v>
      </c>
      <c r="AD372" s="1125"/>
      <c r="AE372" s="1125"/>
      <c r="AF372" s="4" t="s">
        <v>328</v>
      </c>
      <c r="AG372" s="1125"/>
      <c r="AH372" s="1125"/>
    </row>
    <row r="373" spans="1:38" ht="12.75" customHeight="1">
      <c r="E373" s="7" t="s">
        <v>1128</v>
      </c>
      <c r="F373" s="7"/>
      <c r="G373" s="7"/>
      <c r="H373" s="7"/>
      <c r="I373" s="7"/>
      <c r="J373" s="7"/>
      <c r="K373" s="7"/>
      <c r="L373" s="7"/>
      <c r="N373" s="1125"/>
      <c r="O373" s="1125"/>
      <c r="P373" s="1125"/>
    </row>
    <row r="374" spans="1:38" ht="12.75" customHeight="1">
      <c r="E374" s="399" t="s">
        <v>1130</v>
      </c>
      <c r="F374" s="7"/>
      <c r="G374" s="7"/>
      <c r="H374" s="7"/>
      <c r="I374" s="7"/>
      <c r="J374" s="7"/>
      <c r="K374" s="7"/>
      <c r="L374" s="7"/>
      <c r="AG374" s="1120" t="s">
        <v>642</v>
      </c>
      <c r="AH374" s="1120"/>
    </row>
    <row r="375" spans="1:38" ht="12.75" customHeight="1">
      <c r="E375" s="7"/>
      <c r="F375" s="7"/>
      <c r="G375" s="7" t="s">
        <v>1151</v>
      </c>
      <c r="H375" s="7"/>
      <c r="I375" s="7"/>
      <c r="J375" s="7"/>
      <c r="K375" s="7"/>
      <c r="L375" s="7"/>
      <c r="AG375" s="1120" t="s">
        <v>642</v>
      </c>
      <c r="AH375" s="1120"/>
    </row>
    <row r="376" spans="1:38" ht="12.75" customHeight="1">
      <c r="E376" s="7"/>
      <c r="F376" s="7"/>
      <c r="G376" s="530" t="s">
        <v>1131</v>
      </c>
      <c r="H376" s="7"/>
      <c r="I376" s="7"/>
      <c r="J376" s="7"/>
      <c r="K376" s="7"/>
      <c r="L376" s="7"/>
      <c r="V376" s="1102" t="s">
        <v>642</v>
      </c>
      <c r="W376" s="1102"/>
      <c r="Y376" s="35" t="s">
        <v>1095</v>
      </c>
    </row>
    <row r="377" spans="1:38" ht="12.75" customHeight="1">
      <c r="E377" s="7" t="s">
        <v>1096</v>
      </c>
      <c r="F377" s="7"/>
      <c r="G377" s="7"/>
      <c r="H377" s="7"/>
      <c r="I377" s="7"/>
      <c r="J377" s="7"/>
      <c r="K377" s="7"/>
      <c r="L377" s="7"/>
      <c r="V377" s="1102" t="s">
        <v>642</v>
      </c>
      <c r="W377" s="1102"/>
      <c r="Y377" s="7" t="s">
        <v>1097</v>
      </c>
    </row>
    <row r="378" spans="1:38" ht="12.75" customHeight="1"/>
    <row r="379" spans="1:38" ht="12.75" customHeight="1">
      <c r="A379" s="50" t="s">
        <v>84</v>
      </c>
      <c r="B379" s="50"/>
    </row>
    <row r="380" spans="1:38" ht="12.75" customHeight="1">
      <c r="D380" s="12" t="s">
        <v>463</v>
      </c>
      <c r="J380" s="1101" t="s">
        <v>1801</v>
      </c>
      <c r="K380" s="1101"/>
      <c r="L380" s="1101"/>
      <c r="M380" s="1101"/>
      <c r="N380" s="1101"/>
      <c r="O380" s="1101"/>
      <c r="P380" s="1101"/>
      <c r="Q380" s="1101"/>
      <c r="R380" s="1101"/>
      <c r="S380" s="1101"/>
      <c r="T380" s="1101"/>
      <c r="U380" s="1101"/>
      <c r="V380" s="14" t="s">
        <v>90</v>
      </c>
      <c r="W380" s="14"/>
      <c r="X380" s="14"/>
      <c r="Y380" s="14"/>
      <c r="Z380" s="14"/>
      <c r="AA380" s="14"/>
      <c r="AB380" s="14"/>
      <c r="AC380" s="1101" t="s">
        <v>1648</v>
      </c>
      <c r="AD380" s="1101"/>
      <c r="AE380" s="1101"/>
      <c r="AF380" s="1101"/>
      <c r="AG380" s="1101"/>
      <c r="AH380" s="1101"/>
      <c r="AI380" s="1101"/>
      <c r="AJ380" s="1101"/>
    </row>
    <row r="381" spans="1:38" ht="12.75" customHeight="1">
      <c r="A381" s="743"/>
      <c r="B381" s="743"/>
      <c r="C381" s="743"/>
      <c r="D381" s="58" t="s">
        <v>1423</v>
      </c>
      <c r="E381" s="743"/>
      <c r="F381" s="743"/>
      <c r="G381" s="743"/>
      <c r="H381" s="743"/>
      <c r="I381" s="743"/>
      <c r="J381" s="1122" t="s">
        <v>1648</v>
      </c>
      <c r="K381" s="1122"/>
      <c r="L381" s="1122"/>
      <c r="M381" s="1122"/>
      <c r="N381" s="1122"/>
      <c r="O381" s="1122"/>
      <c r="P381" s="1122"/>
      <c r="Q381" s="1122"/>
      <c r="R381" s="1122"/>
      <c r="S381" s="1122"/>
      <c r="T381" s="1122"/>
      <c r="U381" s="1122"/>
      <c r="V381" s="58" t="s">
        <v>1423</v>
      </c>
      <c r="W381" s="14"/>
      <c r="X381" s="14"/>
      <c r="Y381" s="14"/>
      <c r="Z381" s="14"/>
      <c r="AA381" s="14"/>
      <c r="AB381" s="14"/>
      <c r="AC381" s="1101" t="s">
        <v>1648</v>
      </c>
      <c r="AD381" s="1101"/>
      <c r="AE381" s="1101"/>
      <c r="AF381" s="1101"/>
      <c r="AG381" s="1101"/>
      <c r="AH381" s="1101"/>
      <c r="AI381" s="1101"/>
      <c r="AJ381" s="1101"/>
      <c r="AK381" s="743"/>
      <c r="AL381" s="743"/>
    </row>
    <row r="382" spans="1:38" ht="12.75" customHeight="1">
      <c r="A382" s="743"/>
      <c r="B382" s="743"/>
      <c r="C382" s="743"/>
      <c r="D382" s="58" t="s">
        <v>478</v>
      </c>
      <c r="E382" s="743"/>
      <c r="F382" s="743"/>
      <c r="G382" s="743"/>
      <c r="H382" s="743"/>
      <c r="I382" s="743"/>
      <c r="J382" s="1122" t="s">
        <v>1797</v>
      </c>
      <c r="K382" s="1122"/>
      <c r="L382" s="1122"/>
      <c r="M382" s="1122"/>
      <c r="N382" s="1122"/>
      <c r="O382" s="1122"/>
      <c r="P382" s="1122"/>
      <c r="Q382" s="1122"/>
      <c r="R382" s="1122"/>
      <c r="S382" s="1122"/>
      <c r="T382" s="1122"/>
      <c r="U382" s="1122"/>
      <c r="V382" s="58" t="s">
        <v>478</v>
      </c>
      <c r="W382" s="14"/>
      <c r="X382" s="14"/>
      <c r="Y382" s="14"/>
      <c r="Z382" s="14"/>
      <c r="AA382" s="14"/>
      <c r="AB382" s="14"/>
      <c r="AC382" s="1101" t="s">
        <v>1797</v>
      </c>
      <c r="AD382" s="1101"/>
      <c r="AE382" s="1101"/>
      <c r="AF382" s="1101"/>
      <c r="AG382" s="1101"/>
      <c r="AH382" s="1101"/>
      <c r="AI382" s="1101"/>
      <c r="AJ382" s="1101"/>
      <c r="AK382" s="743"/>
      <c r="AL382" s="743"/>
    </row>
    <row r="383" spans="1:38" ht="12.75" customHeight="1">
      <c r="A383" s="743"/>
      <c r="B383" s="743"/>
      <c r="C383" s="743"/>
      <c r="D383" s="496" t="s">
        <v>1419</v>
      </c>
      <c r="E383" s="743"/>
      <c r="F383" s="743"/>
      <c r="G383" s="743"/>
      <c r="H383" s="743"/>
      <c r="I383" s="88"/>
      <c r="J383" s="1229" t="s">
        <v>1649</v>
      </c>
      <c r="K383" s="1229"/>
      <c r="L383" s="1229"/>
      <c r="M383" s="1229"/>
      <c r="N383" s="1229"/>
      <c r="O383" s="1229"/>
      <c r="P383" s="1229"/>
      <c r="Q383" s="1229"/>
      <c r="R383" s="1229"/>
      <c r="S383" s="1229"/>
      <c r="T383" s="1229"/>
      <c r="U383" s="1229"/>
      <c r="V383" s="1101" t="s">
        <v>1798</v>
      </c>
      <c r="W383" s="1101"/>
      <c r="X383" s="1101"/>
      <c r="Y383" s="1101"/>
      <c r="Z383" s="1101"/>
      <c r="AA383" s="1101"/>
      <c r="AB383" s="1101"/>
      <c r="AC383" s="1101"/>
      <c r="AD383" s="1101"/>
      <c r="AE383" s="1101"/>
      <c r="AF383" s="1101"/>
      <c r="AG383" s="1101"/>
      <c r="AH383" s="1101"/>
      <c r="AI383" s="1101"/>
      <c r="AJ383" s="1101"/>
      <c r="AK383" s="743"/>
      <c r="AL383" s="743"/>
    </row>
    <row r="384" spans="1:38" ht="12.75" customHeight="1">
      <c r="D384" s="12" t="s">
        <v>4</v>
      </c>
      <c r="Q384" s="1559">
        <v>43845</v>
      </c>
      <c r="R384" s="1559"/>
      <c r="S384" s="1559"/>
      <c r="T384" s="1559"/>
      <c r="U384" s="1559"/>
      <c r="V384" s="12" t="s">
        <v>331</v>
      </c>
      <c r="AI384" s="1102" t="s">
        <v>723</v>
      </c>
      <c r="AJ384" s="1102"/>
    </row>
    <row r="385" spans="1:38" ht="12.75" customHeight="1">
      <c r="D385" s="12" t="s">
        <v>5</v>
      </c>
      <c r="Q385" s="1216">
        <v>44211</v>
      </c>
      <c r="R385" s="1217"/>
      <c r="S385" s="1217"/>
      <c r="T385" s="1217"/>
      <c r="U385" s="1217"/>
      <c r="W385" s="33" t="s">
        <v>80</v>
      </c>
      <c r="AG385" s="1556"/>
      <c r="AH385" s="1556"/>
      <c r="AI385" s="1556"/>
      <c r="AJ385" s="1556"/>
    </row>
    <row r="386" spans="1:38" ht="12.75" customHeight="1">
      <c r="D386" s="12" t="s">
        <v>462</v>
      </c>
      <c r="Q386" s="1208" t="s">
        <v>1800</v>
      </c>
      <c r="R386" s="1587"/>
      <c r="S386" s="1587"/>
      <c r="T386" s="1587"/>
      <c r="U386" s="1587"/>
      <c r="V386" s="58" t="s">
        <v>1422</v>
      </c>
      <c r="AG386" s="1558">
        <v>44211</v>
      </c>
      <c r="AH386" s="1558"/>
      <c r="AI386" s="1558"/>
      <c r="AJ386" s="1558"/>
    </row>
    <row r="387" spans="1:38" ht="12.75" customHeight="1">
      <c r="D387" s="12" t="s">
        <v>95</v>
      </c>
      <c r="I387" s="1123" t="s">
        <v>1799</v>
      </c>
      <c r="J387" s="1555"/>
      <c r="K387" s="1555"/>
      <c r="L387" s="1555"/>
      <c r="M387" s="1555"/>
      <c r="N387" s="1555"/>
      <c r="Q387" s="57" t="s">
        <v>220</v>
      </c>
      <c r="S387" s="1584"/>
      <c r="T387" s="1584"/>
      <c r="U387" s="1584"/>
      <c r="V387" s="12" t="s">
        <v>79</v>
      </c>
      <c r="AI387" s="1102" t="s">
        <v>723</v>
      </c>
      <c r="AJ387" s="1102"/>
    </row>
    <row r="388" spans="1:38" ht="12.75">
      <c r="D388" s="12" t="s">
        <v>332</v>
      </c>
      <c r="Q388" s="1191" t="s">
        <v>1796</v>
      </c>
      <c r="R388" s="1191"/>
      <c r="S388" s="1191"/>
      <c r="T388" s="1191"/>
      <c r="U388" s="1191"/>
      <c r="V388" s="12" t="s">
        <v>333</v>
      </c>
      <c r="AG388" s="1557" t="s">
        <v>1796</v>
      </c>
      <c r="AH388" s="1556"/>
      <c r="AI388" s="1556"/>
      <c r="AJ388" s="1556"/>
    </row>
    <row r="389" spans="1:38" ht="12.75">
      <c r="D389" s="12" t="s">
        <v>334</v>
      </c>
      <c r="Q389" s="1553" t="s">
        <v>1796</v>
      </c>
      <c r="R389" s="1554"/>
      <c r="S389" s="1554"/>
      <c r="T389" s="1554"/>
      <c r="U389" s="1554"/>
      <c r="V389" s="743" t="s">
        <v>1399</v>
      </c>
      <c r="AG389" s="1556"/>
      <c r="AH389" s="1556"/>
      <c r="AI389" s="1556"/>
      <c r="AJ389" s="1556"/>
    </row>
    <row r="390" spans="1:38" ht="12.75">
      <c r="D390" s="743" t="s">
        <v>1398</v>
      </c>
      <c r="V390" s="743"/>
      <c r="AG390" s="1556"/>
      <c r="AH390" s="1556"/>
      <c r="AI390" s="1556"/>
      <c r="AJ390" s="155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099" t="s">
        <v>1734</v>
      </c>
      <c r="J393" s="1099"/>
      <c r="K393" s="1099"/>
      <c r="L393" s="1099"/>
      <c r="M393" s="1099"/>
      <c r="N393" s="1099"/>
      <c r="O393" s="1099"/>
      <c r="P393" s="1099"/>
      <c r="Q393" s="1099"/>
      <c r="R393" s="1099"/>
      <c r="S393" s="1099"/>
      <c r="T393" s="1099"/>
      <c r="U393" s="1099"/>
      <c r="V393" s="1099"/>
      <c r="W393" s="1099"/>
      <c r="X393" s="1099"/>
      <c r="Y393" s="1099"/>
      <c r="Z393" s="1099"/>
      <c r="AA393" s="1099"/>
      <c r="AB393" s="1099"/>
      <c r="AC393" s="1099"/>
      <c r="AD393" s="1099"/>
      <c r="AE393" s="1099"/>
    </row>
    <row r="394" spans="1:38" ht="12.75" customHeight="1">
      <c r="C394" s="25"/>
      <c r="D394" s="25"/>
      <c r="E394" s="12" t="s">
        <v>113</v>
      </c>
      <c r="F394" s="25"/>
      <c r="G394" s="25"/>
      <c r="H394" s="25"/>
      <c r="I394" s="25"/>
      <c r="J394" s="25"/>
      <c r="K394" s="25"/>
      <c r="L394" s="25"/>
      <c r="M394" s="25"/>
      <c r="N394" s="25"/>
      <c r="O394" s="25"/>
      <c r="P394" s="743"/>
      <c r="Q394" s="743"/>
      <c r="R394" s="1102" t="s">
        <v>592</v>
      </c>
      <c r="S394" s="1102"/>
      <c r="T394" s="12" t="s">
        <v>620</v>
      </c>
      <c r="U394" s="743"/>
      <c r="V394" s="743"/>
      <c r="W394" s="743"/>
      <c r="X394" s="743"/>
      <c r="Y394" s="743"/>
      <c r="Z394" s="743"/>
      <c r="AA394" s="743"/>
      <c r="AB394" s="743"/>
      <c r="AC394" s="743"/>
      <c r="AD394" s="1421">
        <v>8</v>
      </c>
      <c r="AE394" s="1421"/>
      <c r="AF394" s="743"/>
    </row>
    <row r="395" spans="1:38" ht="12.75" customHeight="1">
      <c r="C395" s="25"/>
      <c r="E395" s="12" t="s">
        <v>114</v>
      </c>
      <c r="F395" s="743"/>
      <c r="G395" s="743"/>
      <c r="H395" s="743"/>
      <c r="I395" s="743"/>
      <c r="J395" s="743"/>
      <c r="K395" s="743"/>
      <c r="L395" s="743"/>
      <c r="M395" s="743"/>
      <c r="N395" s="25"/>
      <c r="O395" s="25"/>
      <c r="P395" s="743"/>
      <c r="Q395" s="743"/>
      <c r="R395" s="1102" t="s">
        <v>642</v>
      </c>
      <c r="S395" s="1102"/>
      <c r="T395" s="12" t="s">
        <v>620</v>
      </c>
      <c r="U395" s="743"/>
      <c r="V395" s="743"/>
      <c r="W395" s="743"/>
      <c r="X395" s="743"/>
      <c r="Y395" s="743"/>
      <c r="Z395" s="743"/>
      <c r="AA395" s="743"/>
      <c r="AB395" s="743"/>
      <c r="AC395" s="743"/>
      <c r="AD395" s="1421">
        <v>0</v>
      </c>
      <c r="AE395" s="1421"/>
      <c r="AF395" s="743"/>
    </row>
    <row r="396" spans="1:38" ht="12.75" customHeight="1">
      <c r="C396" s="25"/>
      <c r="E396" s="12" t="s">
        <v>115</v>
      </c>
      <c r="F396" s="743"/>
      <c r="G396" s="743"/>
      <c r="H396" s="743"/>
      <c r="I396" s="743"/>
      <c r="J396" s="743"/>
      <c r="K396" s="743"/>
      <c r="L396" s="743"/>
      <c r="M396" s="743"/>
      <c r="N396" s="25"/>
      <c r="O396" s="25"/>
      <c r="P396" s="743"/>
      <c r="Q396" s="743"/>
      <c r="R396" s="743"/>
      <c r="S396" s="1102" t="s">
        <v>642</v>
      </c>
      <c r="T396" s="1102"/>
      <c r="U396" s="743"/>
      <c r="V396" s="743"/>
      <c r="W396" s="743"/>
      <c r="X396" s="743"/>
      <c r="Y396" s="743"/>
      <c r="Z396" s="743"/>
      <c r="AA396" s="743"/>
      <c r="AB396" s="743"/>
      <c r="AC396" s="743"/>
      <c r="AD396" s="743"/>
      <c r="AE396" s="743"/>
      <c r="AF396" s="743"/>
    </row>
    <row r="397" spans="1:38" ht="12.75" customHeight="1">
      <c r="E397" s="12" t="s">
        <v>177</v>
      </c>
      <c r="F397" s="743"/>
      <c r="G397" s="743"/>
      <c r="H397" s="1582" t="s">
        <v>357</v>
      </c>
      <c r="I397" s="1582"/>
      <c r="J397" s="1582"/>
      <c r="K397" s="1582"/>
      <c r="L397" s="1582"/>
      <c r="M397" s="1582"/>
      <c r="N397" s="1582"/>
      <c r="O397" s="1582"/>
      <c r="P397" s="1582"/>
      <c r="Q397" s="1582"/>
      <c r="R397" s="1582"/>
      <c r="S397" s="1582"/>
      <c r="T397" s="1582"/>
      <c r="U397" s="1582"/>
      <c r="V397" s="1582"/>
      <c r="W397" s="1582"/>
      <c r="X397" s="1582"/>
      <c r="Y397" s="1582"/>
      <c r="Z397" s="1582"/>
      <c r="AA397" s="1582"/>
      <c r="AB397" s="1582"/>
      <c r="AC397" s="1582"/>
      <c r="AD397" s="1582"/>
      <c r="AE397" s="1582"/>
      <c r="AF397" s="743"/>
    </row>
    <row r="398" spans="1:38" ht="12.75" customHeight="1">
      <c r="E398" s="25"/>
      <c r="F398" s="743"/>
      <c r="G398" s="743"/>
      <c r="H398" s="1583"/>
      <c r="I398" s="1583"/>
      <c r="J398" s="1583"/>
      <c r="K398" s="1583"/>
      <c r="L398" s="1583"/>
      <c r="M398" s="1583"/>
      <c r="N398" s="1583"/>
      <c r="O398" s="1583"/>
      <c r="P398" s="1583"/>
      <c r="Q398" s="1583"/>
      <c r="R398" s="1583"/>
      <c r="S398" s="1583"/>
      <c r="T398" s="1583"/>
      <c r="U398" s="1583"/>
      <c r="V398" s="1583"/>
      <c r="W398" s="1583"/>
      <c r="X398" s="1583"/>
      <c r="Y398" s="1583"/>
      <c r="Z398" s="1583"/>
      <c r="AA398" s="1583"/>
      <c r="AB398" s="1583"/>
      <c r="AC398" s="1583"/>
      <c r="AD398" s="1583"/>
      <c r="AE398" s="158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25"/>
      <c r="F406" s="1125"/>
      <c r="G406" s="1125"/>
      <c r="H406" s="23" t="s">
        <v>122</v>
      </c>
      <c r="I406" s="1125"/>
      <c r="J406" s="1125"/>
      <c r="K406" s="1125"/>
      <c r="L406" s="12" t="s">
        <v>123</v>
      </c>
      <c r="N406" s="144" t="s">
        <v>626</v>
      </c>
      <c r="P406" s="1121">
        <v>0.38</v>
      </c>
      <c r="Q406" s="1121"/>
      <c r="R406" s="1121"/>
      <c r="S406" s="12" t="s">
        <v>124</v>
      </c>
      <c r="W406" s="1586">
        <f>IF(E406&gt;0,(E406*I406),(P406*43560))</f>
        <v>16552.8</v>
      </c>
      <c r="X406" s="1586"/>
      <c r="Y406" s="1586"/>
      <c r="Z406" s="12" t="s">
        <v>125</v>
      </c>
      <c r="AF406" s="1121">
        <v>232</v>
      </c>
      <c r="AG406" s="1121"/>
      <c r="AH406" s="1121"/>
    </row>
    <row r="407" spans="1:36" ht="12.75">
      <c r="E407" s="12" t="s">
        <v>56</v>
      </c>
    </row>
    <row r="408" spans="1:36" ht="12.75">
      <c r="E408" s="1590"/>
      <c r="F408" s="1590"/>
      <c r="G408" s="1590"/>
      <c r="H408" s="1590"/>
      <c r="I408" s="1590"/>
      <c r="J408" s="1590"/>
      <c r="K408" s="1590"/>
      <c r="L408" s="1590"/>
      <c r="M408" s="1590"/>
      <c r="N408" s="1590"/>
      <c r="O408" s="1590"/>
      <c r="P408" s="1590"/>
      <c r="Q408" s="1590"/>
      <c r="R408" s="1590"/>
      <c r="S408" s="1590"/>
      <c r="T408" s="1590"/>
      <c r="U408" s="1590"/>
      <c r="V408" s="1590"/>
      <c r="W408" s="1590"/>
      <c r="X408" s="1590"/>
      <c r="Y408" s="1590"/>
      <c r="Z408" s="1590"/>
      <c r="AA408" s="1590"/>
      <c r="AB408" s="1590"/>
      <c r="AC408" s="1590"/>
      <c r="AD408" s="1590"/>
      <c r="AE408" s="1590"/>
      <c r="AF408" s="1590"/>
      <c r="AG408" s="1590"/>
      <c r="AH408" s="1590"/>
      <c r="AI408" s="1590"/>
      <c r="AJ408" s="1590"/>
    </row>
    <row r="409" spans="1:36" ht="12.75"/>
    <row r="410" spans="1:36" ht="12.75">
      <c r="A410" s="50" t="s">
        <v>643</v>
      </c>
      <c r="B410" s="50"/>
      <c r="C410" s="50"/>
      <c r="D410" s="50" t="s">
        <v>127</v>
      </c>
    </row>
    <row r="411" spans="1:36" ht="12.75">
      <c r="E411" s="12" t="s">
        <v>128</v>
      </c>
      <c r="P411" s="1102">
        <v>1</v>
      </c>
      <c r="Q411" s="1102"/>
      <c r="S411" s="12" t="s">
        <v>203</v>
      </c>
      <c r="AE411" s="1102">
        <v>1</v>
      </c>
      <c r="AF411" s="1102"/>
    </row>
    <row r="412" spans="1:36" ht="12.75">
      <c r="E412" s="12" t="s">
        <v>204</v>
      </c>
      <c r="P412" s="1102">
        <v>0</v>
      </c>
      <c r="Q412" s="1102"/>
      <c r="S412" s="12" t="s">
        <v>138</v>
      </c>
      <c r="AE412" s="1102" t="s">
        <v>642</v>
      </c>
      <c r="AF412" s="1102"/>
    </row>
    <row r="413" spans="1:36" ht="12.75" customHeight="1">
      <c r="F413" s="67" t="s">
        <v>139</v>
      </c>
    </row>
    <row r="414" spans="1:36" ht="12.75" customHeight="1">
      <c r="F414" s="1321"/>
      <c r="G414" s="1321"/>
      <c r="H414" s="1321"/>
      <c r="I414" s="1321"/>
      <c r="J414" s="1321"/>
      <c r="K414" s="1321"/>
      <c r="L414" s="1321"/>
      <c r="M414" s="1321"/>
      <c r="N414" s="1321"/>
      <c r="O414" s="1321"/>
      <c r="P414" s="1321"/>
      <c r="Q414" s="1321"/>
      <c r="R414" s="1321"/>
      <c r="S414" s="1321"/>
      <c r="T414" s="1321"/>
      <c r="U414" s="1321"/>
      <c r="V414" s="1321"/>
      <c r="W414" s="1321"/>
      <c r="X414" s="1321"/>
      <c r="Y414" s="1321"/>
      <c r="Z414" s="1321"/>
      <c r="AA414" s="1321"/>
      <c r="AB414" s="1321"/>
      <c r="AC414" s="1321"/>
      <c r="AD414" s="1321"/>
      <c r="AE414" s="1321"/>
      <c r="AF414" s="1321"/>
      <c r="AG414" s="1321"/>
      <c r="AH414" s="1321"/>
    </row>
    <row r="415" spans="1:36" ht="12.75" customHeight="1">
      <c r="F415" s="1322"/>
      <c r="G415" s="1322"/>
      <c r="H415" s="1322"/>
      <c r="I415" s="1322"/>
      <c r="J415" s="1322"/>
      <c r="K415" s="1322"/>
      <c r="L415" s="1322"/>
      <c r="M415" s="1322"/>
      <c r="N415" s="1322"/>
      <c r="O415" s="1322"/>
      <c r="P415" s="1322"/>
      <c r="Q415" s="1322"/>
      <c r="R415" s="1322"/>
      <c r="S415" s="1322"/>
      <c r="T415" s="1322"/>
      <c r="U415" s="1322"/>
      <c r="V415" s="1322"/>
      <c r="W415" s="1322"/>
      <c r="X415" s="1322"/>
      <c r="Y415" s="1322"/>
      <c r="Z415" s="1322"/>
      <c r="AA415" s="1322"/>
      <c r="AB415" s="1322"/>
      <c r="AC415" s="1322"/>
      <c r="AD415" s="1322"/>
      <c r="AE415" s="1322"/>
      <c r="AF415" s="1322"/>
      <c r="AG415" s="1322"/>
      <c r="AH415" s="1322"/>
    </row>
    <row r="416" spans="1:36" ht="12.75" customHeight="1">
      <c r="E416" s="12" t="s">
        <v>659</v>
      </c>
      <c r="N416" s="39"/>
      <c r="O416" s="39"/>
      <c r="P416" s="243"/>
      <c r="Q416" s="1102" t="s">
        <v>592</v>
      </c>
      <c r="R416" s="110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02" t="s">
        <v>642</v>
      </c>
      <c r="AG417" s="1595"/>
    </row>
    <row r="418" spans="1:96" ht="12.75" customHeight="1">
      <c r="S418" s="25"/>
      <c r="T418" s="25"/>
    </row>
    <row r="419" spans="1:96" ht="12.75" customHeight="1">
      <c r="A419" s="50"/>
      <c r="B419" s="50"/>
      <c r="C419" s="50"/>
      <c r="E419" s="7" t="s">
        <v>330</v>
      </c>
      <c r="Z419" s="1102" t="s">
        <v>723</v>
      </c>
      <c r="AA419" s="110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02" t="s">
        <v>642</v>
      </c>
      <c r="AA421" s="1102"/>
    </row>
    <row r="422" spans="1:96" ht="12.75" customHeight="1"/>
    <row r="423" spans="1:96" ht="12.75" customHeight="1">
      <c r="A423" s="50" t="s">
        <v>514</v>
      </c>
      <c r="B423" s="50"/>
      <c r="C423" s="50"/>
      <c r="D423" s="50" t="s">
        <v>843</v>
      </c>
      <c r="AF423" s="80"/>
    </row>
    <row r="424" spans="1:96" ht="12.75" customHeight="1">
      <c r="D424" s="1164" t="s">
        <v>48</v>
      </c>
      <c r="E424" s="1165"/>
      <c r="F424" s="1165"/>
      <c r="G424" s="1165"/>
      <c r="H424" s="1165"/>
      <c r="I424" s="1165"/>
      <c r="J424" s="1165"/>
      <c r="K424" s="1165"/>
      <c r="L424" s="1165"/>
      <c r="M424" s="1165"/>
      <c r="N424" s="1165"/>
      <c r="O424" s="1165"/>
      <c r="P424" s="1165"/>
      <c r="Q424" s="1165"/>
      <c r="R424" s="1165"/>
      <c r="S424" s="1165"/>
      <c r="T424" s="1165"/>
      <c r="U424" s="1165"/>
      <c r="V424" s="1165"/>
      <c r="W424" s="1165"/>
      <c r="X424" s="1165"/>
      <c r="Y424" s="1165"/>
      <c r="Z424" s="1165"/>
      <c r="AA424" s="1165"/>
      <c r="AB424" s="1165"/>
      <c r="AC424" s="1165"/>
      <c r="AD424" s="1165"/>
      <c r="AE424" s="1165"/>
      <c r="AF424" s="1539"/>
      <c r="AG424" s="1536">
        <v>87</v>
      </c>
      <c r="AH424" s="1536"/>
      <c r="AI424" s="1536"/>
      <c r="AJ424" s="1536"/>
    </row>
    <row r="425" spans="1:96" ht="12.75" customHeight="1">
      <c r="D425" s="1514" t="s">
        <v>1490</v>
      </c>
      <c r="E425" s="1515"/>
      <c r="F425" s="1515"/>
      <c r="G425" s="1515"/>
      <c r="H425" s="1515"/>
      <c r="I425" s="1515"/>
      <c r="J425" s="1515"/>
      <c r="K425" s="1515"/>
      <c r="L425" s="1515"/>
      <c r="M425" s="1515"/>
      <c r="N425" s="1515"/>
      <c r="O425" s="1515"/>
      <c r="P425" s="1515"/>
      <c r="Q425" s="1515"/>
      <c r="R425" s="1515"/>
      <c r="S425" s="1515"/>
      <c r="T425" s="1515"/>
      <c r="U425" s="1515"/>
      <c r="V425" s="1515"/>
      <c r="W425" s="1515"/>
      <c r="X425" s="1515"/>
      <c r="Y425" s="1515"/>
      <c r="Z425" s="1515"/>
      <c r="AA425" s="1515"/>
      <c r="AB425" s="1515"/>
      <c r="AC425" s="1515"/>
      <c r="AD425" s="1515"/>
      <c r="AE425" s="1515"/>
      <c r="AF425" s="1516"/>
      <c r="AG425" s="1543"/>
      <c r="AH425" s="1175"/>
      <c r="AI425" s="1175"/>
      <c r="AJ425" s="1175"/>
    </row>
    <row r="426" spans="1:96" ht="12.75" customHeight="1">
      <c r="D426" s="1514" t="s">
        <v>1185</v>
      </c>
      <c r="E426" s="1515"/>
      <c r="F426" s="1515"/>
      <c r="G426" s="1515"/>
      <c r="H426" s="1515"/>
      <c r="I426" s="1515"/>
      <c r="J426" s="1515"/>
      <c r="K426" s="1515"/>
      <c r="L426" s="1515"/>
      <c r="M426" s="1515"/>
      <c r="N426" s="1515"/>
      <c r="O426" s="1515"/>
      <c r="P426" s="1515"/>
      <c r="Q426" s="1515"/>
      <c r="R426" s="1515"/>
      <c r="S426" s="1515"/>
      <c r="T426" s="1515"/>
      <c r="U426" s="1515"/>
      <c r="V426" s="1515"/>
      <c r="W426" s="1515"/>
      <c r="X426" s="1515"/>
      <c r="Y426" s="1515"/>
      <c r="Z426" s="1515"/>
      <c r="AA426" s="1515"/>
      <c r="AB426" s="1515"/>
      <c r="AC426" s="1515"/>
      <c r="AD426" s="1515"/>
      <c r="AE426" s="1515"/>
      <c r="AF426" s="1516"/>
      <c r="AG426" s="1536">
        <v>86</v>
      </c>
      <c r="AH426" s="1536"/>
      <c r="AI426" s="1536"/>
      <c r="AJ426" s="1536"/>
    </row>
    <row r="427" spans="1:96" ht="12.75" customHeight="1">
      <c r="D427" s="1514" t="s">
        <v>1186</v>
      </c>
      <c r="E427" s="1515"/>
      <c r="F427" s="1515"/>
      <c r="G427" s="1515"/>
      <c r="H427" s="1515"/>
      <c r="I427" s="1515"/>
      <c r="J427" s="1515"/>
      <c r="K427" s="1515"/>
      <c r="L427" s="1515"/>
      <c r="M427" s="1515"/>
      <c r="N427" s="1515"/>
      <c r="O427" s="1515"/>
      <c r="P427" s="1515"/>
      <c r="Q427" s="1515"/>
      <c r="R427" s="1515"/>
      <c r="S427" s="1515"/>
      <c r="T427" s="1515"/>
      <c r="U427" s="1515"/>
      <c r="V427" s="1515"/>
      <c r="W427" s="1515"/>
      <c r="X427" s="1515"/>
      <c r="Y427" s="1515"/>
      <c r="Z427" s="1515"/>
      <c r="AA427" s="1515"/>
      <c r="AB427" s="1515"/>
      <c r="AC427" s="1515"/>
      <c r="AD427" s="1515"/>
      <c r="AE427" s="1515"/>
      <c r="AF427" s="1516"/>
      <c r="AG427" s="1536">
        <v>86</v>
      </c>
      <c r="AH427" s="1536"/>
      <c r="AI427" s="1536"/>
      <c r="AJ427" s="1536"/>
    </row>
    <row r="428" spans="1:96" ht="12.75" customHeight="1">
      <c r="D428" s="1514" t="s">
        <v>1188</v>
      </c>
      <c r="E428" s="1515"/>
      <c r="F428" s="1515"/>
      <c r="G428" s="1515"/>
      <c r="H428" s="1515"/>
      <c r="I428" s="1515"/>
      <c r="J428" s="1515"/>
      <c r="K428" s="1515"/>
      <c r="L428" s="1515"/>
      <c r="M428" s="1515"/>
      <c r="N428" s="1515"/>
      <c r="O428" s="1515"/>
      <c r="P428" s="1515"/>
      <c r="Q428" s="1515"/>
      <c r="R428" s="1515"/>
      <c r="S428" s="1515"/>
      <c r="T428" s="1515"/>
      <c r="U428" s="1515"/>
      <c r="V428" s="1515"/>
      <c r="W428" s="1515"/>
      <c r="X428" s="1515"/>
      <c r="Y428" s="1515"/>
      <c r="Z428" s="1515"/>
      <c r="AA428" s="1515"/>
      <c r="AB428" s="1515"/>
      <c r="AC428" s="1515"/>
      <c r="AD428" s="1515"/>
      <c r="AE428" s="1515"/>
      <c r="AF428" s="1516"/>
      <c r="AG428" s="1585">
        <f>IF(ISERROR(AG427/AG426),"",AG427/AG426)</f>
        <v>1</v>
      </c>
      <c r="AH428" s="1585"/>
      <c r="AI428" s="1585"/>
      <c r="AJ428" s="1585"/>
    </row>
    <row r="429" spans="1:96" ht="12.75" customHeight="1">
      <c r="D429" s="1514" t="s">
        <v>1187</v>
      </c>
      <c r="E429" s="1515"/>
      <c r="F429" s="1515"/>
      <c r="G429" s="1515"/>
      <c r="H429" s="1515"/>
      <c r="I429" s="1515"/>
      <c r="J429" s="1515"/>
      <c r="K429" s="1515"/>
      <c r="L429" s="1515"/>
      <c r="M429" s="1515"/>
      <c r="N429" s="1515"/>
      <c r="O429" s="1515"/>
      <c r="P429" s="1515"/>
      <c r="Q429" s="1515"/>
      <c r="R429" s="1515"/>
      <c r="S429" s="1515"/>
      <c r="T429" s="1515"/>
      <c r="U429" s="1515"/>
      <c r="V429" s="1515"/>
      <c r="W429" s="1515"/>
      <c r="X429" s="1515"/>
      <c r="Y429" s="1515"/>
      <c r="Z429" s="1515"/>
      <c r="AA429" s="1515"/>
      <c r="AB429" s="1515"/>
      <c r="AC429" s="1515"/>
      <c r="AD429" s="1515"/>
      <c r="AE429" s="1515"/>
      <c r="AF429" s="1516"/>
      <c r="AG429" s="1454">
        <v>57160</v>
      </c>
      <c r="AH429" s="1454"/>
      <c r="AI429" s="1454"/>
      <c r="AJ429" s="1454"/>
    </row>
    <row r="430" spans="1:96" ht="12.75" customHeight="1">
      <c r="D430" s="1514" t="s">
        <v>1189</v>
      </c>
      <c r="E430" s="1515"/>
      <c r="F430" s="1515"/>
      <c r="G430" s="1515"/>
      <c r="H430" s="1515"/>
      <c r="I430" s="1515"/>
      <c r="J430" s="1515"/>
      <c r="K430" s="1515"/>
      <c r="L430" s="1515"/>
      <c r="M430" s="1515"/>
      <c r="N430" s="1515"/>
      <c r="O430" s="1515"/>
      <c r="P430" s="1515"/>
      <c r="Q430" s="1515"/>
      <c r="R430" s="1515"/>
      <c r="S430" s="1515"/>
      <c r="T430" s="1515"/>
      <c r="U430" s="1515"/>
      <c r="V430" s="1515"/>
      <c r="W430" s="1515"/>
      <c r="X430" s="1515"/>
      <c r="Y430" s="1515"/>
      <c r="Z430" s="1515"/>
      <c r="AA430" s="1515"/>
      <c r="AB430" s="1515"/>
      <c r="AC430" s="1515"/>
      <c r="AD430" s="1515"/>
      <c r="AE430" s="1515"/>
      <c r="AF430" s="1516"/>
      <c r="AG430" s="1454">
        <v>57160</v>
      </c>
      <c r="AH430" s="1454"/>
      <c r="AI430" s="1454"/>
      <c r="AJ430" s="1454"/>
    </row>
    <row r="431" spans="1:96" ht="12.75" customHeight="1">
      <c r="D431" s="1514" t="s">
        <v>1190</v>
      </c>
      <c r="E431" s="1515"/>
      <c r="F431" s="1515"/>
      <c r="G431" s="1515"/>
      <c r="H431" s="1515"/>
      <c r="I431" s="1515"/>
      <c r="J431" s="1515"/>
      <c r="K431" s="1515"/>
      <c r="L431" s="1515"/>
      <c r="M431" s="1515"/>
      <c r="N431" s="1515"/>
      <c r="O431" s="1515"/>
      <c r="P431" s="1515"/>
      <c r="Q431" s="1515"/>
      <c r="R431" s="1515"/>
      <c r="S431" s="1515"/>
      <c r="T431" s="1515"/>
      <c r="U431" s="1515"/>
      <c r="V431" s="1515"/>
      <c r="W431" s="1515"/>
      <c r="X431" s="1515"/>
      <c r="Y431" s="1515"/>
      <c r="Z431" s="1515"/>
      <c r="AA431" s="1515"/>
      <c r="AB431" s="1515"/>
      <c r="AC431" s="1515"/>
      <c r="AD431" s="1515"/>
      <c r="AE431" s="1515"/>
      <c r="AF431" s="1516"/>
      <c r="AG431" s="1585">
        <f>IF(ISERROR(AG430/AG429),"",AG430/AG429)</f>
        <v>1</v>
      </c>
      <c r="AH431" s="1585"/>
      <c r="AI431" s="1585"/>
      <c r="AJ431" s="1585"/>
    </row>
    <row r="432" spans="1:96" ht="12.75" customHeight="1">
      <c r="D432" s="1514" t="s">
        <v>1191</v>
      </c>
      <c r="E432" s="1515"/>
      <c r="F432" s="1515"/>
      <c r="G432" s="1515"/>
      <c r="H432" s="1515"/>
      <c r="I432" s="1515"/>
      <c r="J432" s="1515"/>
      <c r="K432" s="1515"/>
      <c r="L432" s="1515"/>
      <c r="M432" s="1515"/>
      <c r="N432" s="1515"/>
      <c r="O432" s="1515"/>
      <c r="P432" s="1515"/>
      <c r="Q432" s="1515"/>
      <c r="R432" s="1515"/>
      <c r="S432" s="1515"/>
      <c r="T432" s="1515"/>
      <c r="U432" s="1515"/>
      <c r="V432" s="1515"/>
      <c r="W432" s="1515"/>
      <c r="X432" s="1515"/>
      <c r="Y432" s="1515"/>
      <c r="Z432" s="1515"/>
      <c r="AA432" s="1515"/>
      <c r="AB432" s="1515"/>
      <c r="AC432" s="1515"/>
      <c r="AD432" s="1515"/>
      <c r="AE432" s="1515"/>
      <c r="AF432" s="1516"/>
      <c r="AG432" s="1585">
        <f>MIN(IF(AG428&gt;AG431,AG431,AG428),1)</f>
        <v>1</v>
      </c>
      <c r="AH432" s="1585"/>
      <c r="AI432" s="1585"/>
      <c r="AJ432" s="158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514" t="s">
        <v>1461</v>
      </c>
      <c r="E433" s="1165"/>
      <c r="F433" s="1165"/>
      <c r="G433" s="1165"/>
      <c r="H433" s="1165"/>
      <c r="I433" s="1165"/>
      <c r="J433" s="1165"/>
      <c r="K433" s="1165"/>
      <c r="L433" s="1165"/>
      <c r="M433" s="1165"/>
      <c r="N433" s="1165"/>
      <c r="O433" s="1165"/>
      <c r="P433" s="1165"/>
      <c r="Q433" s="1165"/>
      <c r="R433" s="1165"/>
      <c r="S433" s="1165"/>
      <c r="T433" s="1165"/>
      <c r="U433" s="1165"/>
      <c r="V433" s="1165"/>
      <c r="W433" s="1165"/>
      <c r="X433" s="1165"/>
      <c r="Y433" s="1165"/>
      <c r="Z433" s="1165"/>
      <c r="AA433" s="1165"/>
      <c r="AB433" s="1165"/>
      <c r="AC433" s="1165"/>
      <c r="AD433" s="1165"/>
      <c r="AE433" s="1165"/>
      <c r="AF433" s="1539"/>
      <c r="AG433" s="1454">
        <v>0</v>
      </c>
      <c r="AH433" s="1454"/>
      <c r="AI433" s="1454"/>
      <c r="AJ433" s="145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4" t="s">
        <v>618</v>
      </c>
      <c r="E434" s="1165"/>
      <c r="F434" s="1165"/>
      <c r="G434" s="1165"/>
      <c r="H434" s="1165"/>
      <c r="I434" s="1165"/>
      <c r="J434" s="1165"/>
      <c r="K434" s="1165"/>
      <c r="L434" s="1165"/>
      <c r="M434" s="1165"/>
      <c r="N434" s="1165"/>
      <c r="O434" s="1165"/>
      <c r="P434" s="1165"/>
      <c r="Q434" s="1165"/>
      <c r="R434" s="1165"/>
      <c r="S434" s="1165"/>
      <c r="T434" s="1165"/>
      <c r="U434" s="1165"/>
      <c r="V434" s="1165"/>
      <c r="W434" s="1165"/>
      <c r="X434" s="1165"/>
      <c r="Y434" s="1165"/>
      <c r="Z434" s="1165"/>
      <c r="AA434" s="1165"/>
      <c r="AB434" s="1165"/>
      <c r="AC434" s="1165"/>
      <c r="AD434" s="1165"/>
      <c r="AE434" s="1165"/>
      <c r="AF434" s="1539"/>
      <c r="AG434" s="1454">
        <v>0</v>
      </c>
      <c r="AH434" s="1454"/>
      <c r="AI434" s="1454"/>
      <c r="AJ434" s="145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4" t="s">
        <v>1462</v>
      </c>
      <c r="E435" s="1165"/>
      <c r="F435" s="1165"/>
      <c r="G435" s="1165"/>
      <c r="H435" s="1165"/>
      <c r="I435" s="1165"/>
      <c r="J435" s="1165"/>
      <c r="K435" s="1165"/>
      <c r="L435" s="1165"/>
      <c r="M435" s="1165"/>
      <c r="N435" s="1165"/>
      <c r="O435" s="1165"/>
      <c r="P435" s="1165"/>
      <c r="Q435" s="1165"/>
      <c r="R435" s="1165"/>
      <c r="S435" s="1165"/>
      <c r="T435" s="1165"/>
      <c r="U435" s="1165"/>
      <c r="V435" s="1165"/>
      <c r="W435" s="1165"/>
      <c r="X435" s="1165"/>
      <c r="Y435" s="1165"/>
      <c r="Z435" s="1165"/>
      <c r="AA435" s="1165"/>
      <c r="AB435" s="1165"/>
      <c r="AC435" s="1165"/>
      <c r="AD435" s="1165"/>
      <c r="AE435" s="1165"/>
      <c r="AF435" s="1539"/>
      <c r="AG435" s="1454">
        <v>26162</v>
      </c>
      <c r="AH435" s="1454"/>
      <c r="AI435" s="1454"/>
      <c r="AJ435" s="145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4" t="s">
        <v>1192</v>
      </c>
      <c r="E436" s="1165"/>
      <c r="F436" s="1165"/>
      <c r="G436" s="1165"/>
      <c r="H436" s="1165"/>
      <c r="I436" s="1165"/>
      <c r="J436" s="1165"/>
      <c r="K436" s="1165"/>
      <c r="L436" s="1165"/>
      <c r="M436" s="1165"/>
      <c r="N436" s="1165"/>
      <c r="O436" s="1165"/>
      <c r="P436" s="1165"/>
      <c r="Q436" s="1165"/>
      <c r="R436" s="1165"/>
      <c r="S436" s="1165"/>
      <c r="T436" s="1165"/>
      <c r="U436" s="1165"/>
      <c r="V436" s="1165"/>
      <c r="W436" s="1165"/>
      <c r="X436" s="1165"/>
      <c r="Y436" s="1165"/>
      <c r="Z436" s="1165"/>
      <c r="AA436" s="1165"/>
      <c r="AB436" s="1165"/>
      <c r="AC436" s="1165"/>
      <c r="AD436" s="1165"/>
      <c r="AE436" s="1165"/>
      <c r="AF436" s="1539"/>
      <c r="AG436" s="1454">
        <v>8594</v>
      </c>
      <c r="AH436" s="1454"/>
      <c r="AI436" s="1454"/>
      <c r="AJ436" s="145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2" t="s">
        <v>1193</v>
      </c>
      <c r="E437" s="1573"/>
      <c r="F437" s="1573"/>
      <c r="G437" s="1573"/>
      <c r="H437" s="1573"/>
      <c r="I437" s="1573"/>
      <c r="J437" s="1573"/>
      <c r="K437" s="1573"/>
      <c r="L437" s="1573"/>
      <c r="M437" s="1573"/>
      <c r="N437" s="1573"/>
      <c r="O437" s="1573"/>
      <c r="P437" s="1573"/>
      <c r="Q437" s="1573"/>
      <c r="R437" s="1573"/>
      <c r="S437" s="1573"/>
      <c r="T437" s="1573"/>
      <c r="U437" s="1573"/>
      <c r="V437" s="1573"/>
      <c r="W437" s="1573"/>
      <c r="X437" s="1573"/>
      <c r="Y437" s="1573"/>
      <c r="Z437" s="1573"/>
      <c r="AA437" s="1573"/>
      <c r="AB437" s="1573"/>
      <c r="AC437" s="1573"/>
      <c r="AD437" s="1573"/>
      <c r="AE437" s="1573"/>
      <c r="AF437" s="1574"/>
      <c r="AG437" s="1537">
        <f>AG429+AG433+AG435+AG436</f>
        <v>91916</v>
      </c>
      <c r="AH437" s="1537"/>
      <c r="AI437" s="1537"/>
      <c r="AJ437" s="153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5" t="s">
        <v>1463</v>
      </c>
      <c r="E438" s="1575"/>
      <c r="F438" s="1575"/>
      <c r="G438" s="1575"/>
      <c r="H438" s="1575"/>
      <c r="I438" s="1575"/>
      <c r="J438" s="1575"/>
      <c r="K438" s="1575"/>
      <c r="L438" s="1575"/>
      <c r="M438" s="1575"/>
      <c r="N438" s="1575"/>
      <c r="O438" s="1575"/>
      <c r="P438" s="1575"/>
      <c r="Q438" s="1575"/>
      <c r="R438" s="1575"/>
      <c r="S438" s="1575"/>
      <c r="T438" s="1575"/>
      <c r="U438" s="1575"/>
      <c r="V438" s="1575"/>
      <c r="W438" s="1575"/>
      <c r="X438" s="1575"/>
      <c r="Y438" s="1575"/>
      <c r="Z438" s="1575"/>
      <c r="AA438" s="1575"/>
      <c r="AB438" s="1575"/>
      <c r="AC438" s="1575"/>
      <c r="AD438" s="1575"/>
      <c r="AE438" s="1575"/>
      <c r="AF438" s="1575"/>
      <c r="AG438" s="1575"/>
      <c r="AH438" s="1575"/>
      <c r="AI438" s="1575"/>
      <c r="AJ438" s="157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6"/>
      <c r="E439" s="1576"/>
      <c r="F439" s="1576"/>
      <c r="G439" s="1576"/>
      <c r="H439" s="1576"/>
      <c r="I439" s="1576"/>
      <c r="J439" s="1576"/>
      <c r="K439" s="1576"/>
      <c r="L439" s="1576"/>
      <c r="M439" s="1576"/>
      <c r="N439" s="1576"/>
      <c r="O439" s="1576"/>
      <c r="P439" s="1576"/>
      <c r="Q439" s="1576"/>
      <c r="R439" s="1576"/>
      <c r="S439" s="1576"/>
      <c r="T439" s="1576"/>
      <c r="U439" s="1576"/>
      <c r="V439" s="1576"/>
      <c r="W439" s="1576"/>
      <c r="X439" s="1576"/>
      <c r="Y439" s="1576"/>
      <c r="Z439" s="1576"/>
      <c r="AA439" s="1576"/>
      <c r="AB439" s="1576"/>
      <c r="AC439" s="1576"/>
      <c r="AD439" s="1576"/>
      <c r="AE439" s="1576"/>
      <c r="AF439" s="1576"/>
      <c r="AG439" s="1576"/>
      <c r="AH439" s="1576"/>
      <c r="AI439" s="1576"/>
      <c r="AJ439" s="157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6">
        <f>'Sources and Uses Budget'!B105/Application!AG424</f>
        <v>695762.86206896557</v>
      </c>
      <c r="AD441" s="1126"/>
      <c r="AE441" s="1126"/>
      <c r="AF441" s="112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6">
        <f>'Sources and Uses Budget'!C105/Application!AG424</f>
        <v>695762.86206896557</v>
      </c>
      <c r="AD442" s="1126"/>
      <c r="AE442" s="1126"/>
      <c r="AF442" s="112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6">
        <f>('Sources and Uses Budget'!$S$107+'Sources and Uses Budget'!$T$107)/Application!AG424</f>
        <v>669585.85057471262</v>
      </c>
      <c r="AD443" s="1126"/>
      <c r="AE443" s="1126"/>
      <c r="AF443" s="112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5" t="s">
        <v>750</v>
      </c>
      <c r="E452" s="1456"/>
      <c r="F452" s="1456"/>
      <c r="G452" s="1456"/>
      <c r="H452" s="1456"/>
      <c r="I452" s="1456"/>
      <c r="J452" s="1456"/>
      <c r="K452" s="1456"/>
      <c r="L452" s="1456"/>
      <c r="M452" s="1456"/>
      <c r="N452" s="1456"/>
      <c r="O452" s="1456"/>
      <c r="P452" s="1456"/>
      <c r="Q452" s="1456"/>
      <c r="R452" s="1456"/>
      <c r="S452" s="1456"/>
      <c r="T452" s="1456"/>
      <c r="U452" s="1456"/>
      <c r="V452" s="1457"/>
      <c r="W452" s="1261" t="s">
        <v>642</v>
      </c>
      <c r="X452" s="1262"/>
      <c r="Y452" s="126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5" t="s">
        <v>751</v>
      </c>
      <c r="E453" s="1456"/>
      <c r="F453" s="1456"/>
      <c r="G453" s="1456"/>
      <c r="H453" s="1456"/>
      <c r="I453" s="1456"/>
      <c r="J453" s="1456"/>
      <c r="K453" s="1456"/>
      <c r="L453" s="1456"/>
      <c r="M453" s="1456"/>
      <c r="N453" s="1456"/>
      <c r="O453" s="1456"/>
      <c r="P453" s="1456"/>
      <c r="Q453" s="1456"/>
      <c r="R453" s="1456"/>
      <c r="S453" s="1456"/>
      <c r="T453" s="1456"/>
      <c r="U453" s="1456"/>
      <c r="V453" s="1457"/>
      <c r="W453" s="1261" t="s">
        <v>642</v>
      </c>
      <c r="X453" s="1262"/>
      <c r="Y453" s="126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5" t="s">
        <v>752</v>
      </c>
      <c r="E454" s="1456"/>
      <c r="F454" s="1456"/>
      <c r="G454" s="1456"/>
      <c r="H454" s="1456"/>
      <c r="I454" s="1456"/>
      <c r="J454" s="1456"/>
      <c r="K454" s="1456"/>
      <c r="L454" s="1456"/>
      <c r="M454" s="1456"/>
      <c r="N454" s="1456"/>
      <c r="O454" s="1456"/>
      <c r="P454" s="1456"/>
      <c r="Q454" s="1456"/>
      <c r="R454" s="1456"/>
      <c r="S454" s="1456"/>
      <c r="T454" s="1456"/>
      <c r="U454" s="1456"/>
      <c r="V454" s="1457"/>
      <c r="W454" s="1261" t="s">
        <v>642</v>
      </c>
      <c r="X454" s="1262"/>
      <c r="Y454" s="126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5" t="s">
        <v>753</v>
      </c>
      <c r="E455" s="1456"/>
      <c r="F455" s="1456"/>
      <c r="G455" s="1456"/>
      <c r="H455" s="1456"/>
      <c r="I455" s="1456"/>
      <c r="J455" s="1456"/>
      <c r="K455" s="1456"/>
      <c r="L455" s="1456"/>
      <c r="M455" s="1456"/>
      <c r="N455" s="1456"/>
      <c r="O455" s="1456"/>
      <c r="P455" s="1456"/>
      <c r="Q455" s="1456"/>
      <c r="R455" s="1456"/>
      <c r="S455" s="1456"/>
      <c r="T455" s="1456"/>
      <c r="U455" s="1456"/>
      <c r="V455" s="1457"/>
      <c r="W455" s="1261" t="s">
        <v>642</v>
      </c>
      <c r="X455" s="1262"/>
      <c r="Y455" s="126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5" t="s">
        <v>976</v>
      </c>
      <c r="E456" s="1456"/>
      <c r="F456" s="1456"/>
      <c r="G456" s="1456"/>
      <c r="H456" s="1456"/>
      <c r="I456" s="1456"/>
      <c r="J456" s="1456"/>
      <c r="K456" s="1456"/>
      <c r="L456" s="1456"/>
      <c r="M456" s="1456"/>
      <c r="N456" s="1456"/>
      <c r="O456" s="1456"/>
      <c r="P456" s="1456"/>
      <c r="Q456" s="1456"/>
      <c r="R456" s="1456"/>
      <c r="S456" s="1456"/>
      <c r="T456" s="1456"/>
      <c r="U456" s="1456"/>
      <c r="V456" s="1457"/>
      <c r="W456" s="1261" t="s">
        <v>642</v>
      </c>
      <c r="X456" s="1262"/>
      <c r="Y456" s="126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5" t="s">
        <v>754</v>
      </c>
      <c r="E457" s="1456"/>
      <c r="F457" s="1456"/>
      <c r="G457" s="1456"/>
      <c r="H457" s="1456"/>
      <c r="I457" s="1456"/>
      <c r="J457" s="1456"/>
      <c r="K457" s="1456"/>
      <c r="L457" s="1456"/>
      <c r="M457" s="1456"/>
      <c r="N457" s="1456"/>
      <c r="O457" s="1456"/>
      <c r="P457" s="1456"/>
      <c r="Q457" s="1456"/>
      <c r="R457" s="1456"/>
      <c r="S457" s="1456"/>
      <c r="T457" s="1456"/>
      <c r="U457" s="1456"/>
      <c r="V457" s="1457"/>
      <c r="W457" s="1261" t="s">
        <v>642</v>
      </c>
      <c r="X457" s="1262"/>
      <c r="Y457" s="126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5" t="s">
        <v>1158</v>
      </c>
      <c r="E458" s="1456"/>
      <c r="F458" s="1456"/>
      <c r="G458" s="1456"/>
      <c r="H458" s="1456"/>
      <c r="I458" s="1456"/>
      <c r="J458" s="1456"/>
      <c r="K458" s="1456"/>
      <c r="L458" s="1456"/>
      <c r="M458" s="1456"/>
      <c r="N458" s="1456"/>
      <c r="O458" s="1456"/>
      <c r="P458" s="1456"/>
      <c r="Q458" s="1456"/>
      <c r="R458" s="1456"/>
      <c r="S458" s="1456"/>
      <c r="T458" s="1456"/>
      <c r="U458" s="1456"/>
      <c r="V458" s="1457"/>
      <c r="W458" s="1261" t="s">
        <v>642</v>
      </c>
      <c r="X458" s="1262"/>
      <c r="Y458" s="126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3"/>
      <c r="H459" s="1534"/>
      <c r="I459" s="1534"/>
      <c r="J459" s="1534"/>
      <c r="K459" s="1534"/>
      <c r="L459" s="1534"/>
      <c r="M459" s="1534"/>
      <c r="N459" s="1534"/>
      <c r="O459" s="1534"/>
      <c r="P459" s="1534"/>
      <c r="Q459" s="1534"/>
      <c r="R459" s="1534"/>
      <c r="S459" s="1534"/>
      <c r="T459" s="1534"/>
      <c r="U459" s="1534"/>
      <c r="V459" s="1535"/>
      <c r="W459" s="1261" t="s">
        <v>642</v>
      </c>
      <c r="X459" s="1262"/>
      <c r="Y459" s="126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9" t="s">
        <v>755</v>
      </c>
      <c r="E463" s="1460"/>
      <c r="F463" s="1460"/>
      <c r="G463" s="1460"/>
      <c r="H463" s="1460"/>
      <c r="I463" s="1460"/>
      <c r="J463" s="1460"/>
      <c r="K463" s="1460"/>
      <c r="L463" s="1460"/>
      <c r="M463" s="1460"/>
      <c r="N463" s="1460"/>
      <c r="O463" s="1460"/>
      <c r="P463" s="1460"/>
      <c r="Q463" s="1460"/>
      <c r="R463" s="1460"/>
      <c r="S463" s="1460"/>
      <c r="T463" s="1460"/>
      <c r="U463" s="1460"/>
      <c r="V463" s="1460"/>
      <c r="W463" s="1577"/>
      <c r="X463" s="1577"/>
      <c r="Y463" s="157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5" t="s">
        <v>756</v>
      </c>
      <c r="E464" s="1456"/>
      <c r="F464" s="1456"/>
      <c r="G464" s="1456"/>
      <c r="H464" s="1456"/>
      <c r="I464" s="1456"/>
      <c r="J464" s="1456"/>
      <c r="K464" s="1456"/>
      <c r="L464" s="1456"/>
      <c r="M464" s="1456"/>
      <c r="N464" s="1456"/>
      <c r="O464" s="1456"/>
      <c r="P464" s="1456"/>
      <c r="Q464" s="1456"/>
      <c r="R464" s="1456"/>
      <c r="S464" s="1456"/>
      <c r="T464" s="1456"/>
      <c r="U464" s="1456"/>
      <c r="V464" s="1457"/>
      <c r="W464" s="1261" t="s">
        <v>642</v>
      </c>
      <c r="X464" s="1262"/>
      <c r="Y464" s="126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5" t="s">
        <v>893</v>
      </c>
      <c r="B466" s="1265"/>
      <c r="C466" s="1265"/>
      <c r="D466" s="1265"/>
      <c r="E466" s="1265"/>
      <c r="F466" s="1265"/>
      <c r="G466" s="1265"/>
      <c r="H466" s="1265"/>
      <c r="I466" s="1265"/>
      <c r="J466" s="1265"/>
      <c r="K466" s="1265"/>
      <c r="L466" s="1265"/>
      <c r="M466" s="1265"/>
      <c r="N466" s="1265"/>
      <c r="O466" s="1265"/>
      <c r="P466" s="1265"/>
      <c r="Q466" s="1265"/>
      <c r="R466" s="1265"/>
      <c r="S466" s="1265"/>
      <c r="T466" s="1265"/>
      <c r="U466" s="1265"/>
      <c r="V466" s="1265"/>
      <c r="W466" s="1265"/>
      <c r="X466" s="1265"/>
      <c r="Y466" s="1265"/>
      <c r="Z466" s="1265"/>
      <c r="AA466" s="1265"/>
      <c r="AB466" s="1265"/>
      <c r="AC466" s="1265"/>
      <c r="AD466" s="1265"/>
      <c r="AE466" s="1265"/>
      <c r="AF466" s="1265"/>
      <c r="AG466" s="1265"/>
      <c r="AH466" s="1265"/>
      <c r="AI466" s="1265"/>
      <c r="AJ466" s="1265"/>
      <c r="AK466" s="1265"/>
      <c r="AL466" s="126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6"/>
      <c r="B467" s="1266"/>
      <c r="C467" s="1266"/>
      <c r="D467" s="1266"/>
      <c r="E467" s="1266"/>
      <c r="F467" s="1266"/>
      <c r="G467" s="1266"/>
      <c r="H467" s="1266"/>
      <c r="I467" s="1266"/>
      <c r="J467" s="1266"/>
      <c r="K467" s="1266"/>
      <c r="L467" s="1266"/>
      <c r="M467" s="1266"/>
      <c r="N467" s="1266"/>
      <c r="O467" s="1266"/>
      <c r="P467" s="1266"/>
      <c r="Q467" s="1266"/>
      <c r="R467" s="1266"/>
      <c r="S467" s="1266"/>
      <c r="T467" s="1266"/>
      <c r="U467" s="1266"/>
      <c r="V467" s="1266"/>
      <c r="W467" s="1266"/>
      <c r="X467" s="1266"/>
      <c r="Y467" s="1266"/>
      <c r="Z467" s="1266"/>
      <c r="AA467" s="1266"/>
      <c r="AB467" s="1266"/>
      <c r="AC467" s="1266"/>
      <c r="AD467" s="1266"/>
      <c r="AE467" s="1266"/>
      <c r="AF467" s="1266"/>
      <c r="AG467" s="1266"/>
      <c r="AH467" s="1266"/>
      <c r="AI467" s="1266"/>
      <c r="AJ467" s="1266"/>
      <c r="AK467" s="1266"/>
      <c r="AL467" s="126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7" t="s">
        <v>894</v>
      </c>
      <c r="U471" s="1468"/>
      <c r="V471" s="1468"/>
      <c r="W471" s="1468"/>
      <c r="X471" s="1468"/>
      <c r="Y471" s="1468"/>
      <c r="Z471" s="1468"/>
      <c r="AA471" s="1468"/>
      <c r="AB471" s="1468"/>
      <c r="AC471" s="1468"/>
      <c r="AD471" s="1468"/>
      <c r="AE471" s="1468"/>
      <c r="AF471" s="1468"/>
      <c r="AG471" s="1468"/>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1" t="s">
        <v>38</v>
      </c>
      <c r="U472" s="1461"/>
      <c r="V472" s="1461"/>
      <c r="W472" s="1461"/>
      <c r="X472" s="1461"/>
      <c r="Y472" s="1461" t="s">
        <v>39</v>
      </c>
      <c r="Z472" s="1461"/>
      <c r="AA472" s="1461"/>
      <c r="AB472" s="1461"/>
      <c r="AC472" s="1461"/>
      <c r="AD472" s="1461" t="s">
        <v>362</v>
      </c>
      <c r="AE472" s="1461"/>
      <c r="AF472" s="1461"/>
      <c r="AG472" s="1461"/>
      <c r="AH472" s="146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1"/>
      <c r="U473" s="1461"/>
      <c r="V473" s="1461"/>
      <c r="W473" s="1461"/>
      <c r="X473" s="1461"/>
      <c r="Y473" s="1461"/>
      <c r="Z473" s="1461"/>
      <c r="AA473" s="1461"/>
      <c r="AB473" s="1461"/>
      <c r="AC473" s="1461"/>
      <c r="AD473" s="1461"/>
      <c r="AE473" s="1461"/>
      <c r="AF473" s="1461"/>
      <c r="AG473" s="1461"/>
      <c r="AH473" s="146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8">
        <v>0</v>
      </c>
      <c r="U474" s="1458"/>
      <c r="V474" s="1458"/>
      <c r="W474" s="1458"/>
      <c r="X474" s="1458"/>
      <c r="Y474" s="1458">
        <v>0</v>
      </c>
      <c r="Z474" s="1458"/>
      <c r="AA474" s="1458"/>
      <c r="AB474" s="1458"/>
      <c r="AC474" s="1458"/>
      <c r="AD474" s="1458">
        <v>43490</v>
      </c>
      <c r="AE474" s="1458"/>
      <c r="AF474" s="1458"/>
      <c r="AG474" s="1458"/>
      <c r="AH474" s="14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8">
        <v>0</v>
      </c>
      <c r="U475" s="1458"/>
      <c r="V475" s="1458"/>
      <c r="W475" s="1458"/>
      <c r="X475" s="1458"/>
      <c r="Y475" s="1458">
        <v>0</v>
      </c>
      <c r="Z475" s="1458"/>
      <c r="AA475" s="1458"/>
      <c r="AB475" s="1458"/>
      <c r="AC475" s="1458"/>
      <c r="AD475" s="1458" t="s">
        <v>642</v>
      </c>
      <c r="AE475" s="1458"/>
      <c r="AF475" s="1458"/>
      <c r="AG475" s="1458"/>
      <c r="AH475" s="14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8">
        <v>0</v>
      </c>
      <c r="U476" s="1458"/>
      <c r="V476" s="1458"/>
      <c r="W476" s="1458"/>
      <c r="X476" s="1458"/>
      <c r="Y476" s="1458">
        <v>0</v>
      </c>
      <c r="Z476" s="1458"/>
      <c r="AA476" s="1458"/>
      <c r="AB476" s="1458"/>
      <c r="AC476" s="1458"/>
      <c r="AD476" s="1458" t="s">
        <v>642</v>
      </c>
      <c r="AE476" s="1458"/>
      <c r="AF476" s="1458"/>
      <c r="AG476" s="1458"/>
      <c r="AH476" s="14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8">
        <v>0</v>
      </c>
      <c r="U477" s="1458"/>
      <c r="V477" s="1458"/>
      <c r="W477" s="1458"/>
      <c r="X477" s="1458"/>
      <c r="Y477" s="1458">
        <v>0</v>
      </c>
      <c r="Z477" s="1458"/>
      <c r="AA477" s="1458"/>
      <c r="AB477" s="1458"/>
      <c r="AC477" s="1458"/>
      <c r="AD477" s="1458" t="s">
        <v>642</v>
      </c>
      <c r="AE477" s="1458"/>
      <c r="AF477" s="1458"/>
      <c r="AG477" s="1458"/>
      <c r="AH477" s="1458"/>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8">
        <v>0</v>
      </c>
      <c r="U478" s="1458"/>
      <c r="V478" s="1458"/>
      <c r="W478" s="1458"/>
      <c r="X478" s="1458"/>
      <c r="Y478" s="1458">
        <v>0</v>
      </c>
      <c r="Z478" s="1458"/>
      <c r="AA478" s="1458"/>
      <c r="AB478" s="1458"/>
      <c r="AC478" s="1458"/>
      <c r="AD478" s="1458" t="s">
        <v>642</v>
      </c>
      <c r="AE478" s="1458"/>
      <c r="AF478" s="1458"/>
      <c r="AG478" s="1458"/>
      <c r="AH478" s="14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8">
        <v>0</v>
      </c>
      <c r="U479" s="1458"/>
      <c r="V479" s="1458"/>
      <c r="W479" s="1458"/>
      <c r="X479" s="1458"/>
      <c r="Y479" s="1458">
        <v>0</v>
      </c>
      <c r="Z479" s="1458"/>
      <c r="AA479" s="1458"/>
      <c r="AB479" s="1458"/>
      <c r="AC479" s="1458"/>
      <c r="AD479" s="1458" t="s">
        <v>642</v>
      </c>
      <c r="AE479" s="1458"/>
      <c r="AF479" s="1458"/>
      <c r="AG479" s="1458"/>
      <c r="AH479" s="14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8">
        <v>0</v>
      </c>
      <c r="U480" s="1458"/>
      <c r="V480" s="1458"/>
      <c r="W480" s="1458"/>
      <c r="X480" s="1458"/>
      <c r="Y480" s="1458">
        <v>0</v>
      </c>
      <c r="Z480" s="1458"/>
      <c r="AA480" s="1458"/>
      <c r="AB480" s="1458"/>
      <c r="AC480" s="1458"/>
      <c r="AD480" s="1458" t="s">
        <v>642</v>
      </c>
      <c r="AE480" s="1458"/>
      <c r="AF480" s="1458"/>
      <c r="AG480" s="1458"/>
      <c r="AH480" s="14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8">
        <v>0</v>
      </c>
      <c r="U481" s="1458"/>
      <c r="V481" s="1458"/>
      <c r="W481" s="1458"/>
      <c r="X481" s="1458"/>
      <c r="Y481" s="1458">
        <v>0</v>
      </c>
      <c r="Z481" s="1458"/>
      <c r="AA481" s="1458"/>
      <c r="AB481" s="1458"/>
      <c r="AC481" s="1458"/>
      <c r="AD481" s="1458" t="s">
        <v>642</v>
      </c>
      <c r="AE481" s="1458"/>
      <c r="AF481" s="1458"/>
      <c r="AG481" s="1458"/>
      <c r="AH481" s="14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8">
        <v>0</v>
      </c>
      <c r="U482" s="1458"/>
      <c r="V482" s="1458"/>
      <c r="W482" s="1458"/>
      <c r="X482" s="1458"/>
      <c r="Y482" s="1458">
        <v>0</v>
      </c>
      <c r="Z482" s="1458"/>
      <c r="AA482" s="1458"/>
      <c r="AB482" s="1458"/>
      <c r="AC482" s="1458"/>
      <c r="AD482" s="1458" t="s">
        <v>642</v>
      </c>
      <c r="AE482" s="1458"/>
      <c r="AF482" s="1458"/>
      <c r="AG482" s="1458"/>
      <c r="AH482" s="14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8">
        <v>0</v>
      </c>
      <c r="U483" s="1458"/>
      <c r="V483" s="1458"/>
      <c r="W483" s="1458"/>
      <c r="X483" s="1458"/>
      <c r="Y483" s="1458">
        <v>0</v>
      </c>
      <c r="Z483" s="1458"/>
      <c r="AA483" s="1458"/>
      <c r="AB483" s="1458"/>
      <c r="AC483" s="1458"/>
      <c r="AD483" s="1458">
        <v>43495</v>
      </c>
      <c r="AE483" s="1458"/>
      <c r="AF483" s="1458"/>
      <c r="AG483" s="1458"/>
      <c r="AH483" s="14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4" t="s">
        <v>428</v>
      </c>
      <c r="R485" s="1465"/>
      <c r="S485" s="1465"/>
      <c r="T485" s="1465"/>
      <c r="U485" s="1465"/>
      <c r="V485" s="1465"/>
      <c r="W485" s="1465"/>
      <c r="X485" s="1465"/>
      <c r="Y485" s="1465"/>
      <c r="Z485" s="1465"/>
      <c r="AA485" s="1465"/>
      <c r="AB485" s="1465"/>
      <c r="AC485" s="1465"/>
      <c r="AD485" s="1465"/>
      <c r="AE485" s="1465"/>
      <c r="AF485" s="1465"/>
      <c r="AG485" s="1465"/>
      <c r="AH485" s="1465"/>
      <c r="AI485" s="1465"/>
      <c r="AJ485" s="1465"/>
      <c r="AK485" s="146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23" t="s">
        <v>1735</v>
      </c>
      <c r="R486" s="1122"/>
      <c r="S486" s="1122"/>
      <c r="T486" s="1122"/>
      <c r="U486" s="1122"/>
      <c r="V486" s="1122"/>
      <c r="W486" s="1122"/>
      <c r="X486" s="1122"/>
      <c r="Y486" s="1122"/>
      <c r="Z486" s="1122"/>
      <c r="AA486" s="1122"/>
      <c r="AB486" s="1122"/>
      <c r="AC486" s="1122"/>
      <c r="AD486" s="1122"/>
      <c r="AE486" s="1122"/>
      <c r="AF486" s="1122"/>
      <c r="AG486" s="1122"/>
      <c r="AH486" s="1122"/>
      <c r="AI486" s="1122"/>
      <c r="AJ486" s="1122"/>
      <c r="AK486" s="130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23" t="s">
        <v>1736</v>
      </c>
      <c r="R487" s="1122"/>
      <c r="S487" s="1122"/>
      <c r="T487" s="1122"/>
      <c r="U487" s="1122"/>
      <c r="V487" s="1122"/>
      <c r="W487" s="1122"/>
      <c r="X487" s="1122"/>
      <c r="Y487" s="1122"/>
      <c r="Z487" s="1122"/>
      <c r="AA487" s="1122"/>
      <c r="AB487" s="1122"/>
      <c r="AC487" s="1122"/>
      <c r="AD487" s="1122"/>
      <c r="AE487" s="1122"/>
      <c r="AF487" s="1122"/>
      <c r="AG487" s="1122"/>
      <c r="AH487" s="1122"/>
      <c r="AI487" s="1122"/>
      <c r="AJ487" s="1122"/>
      <c r="AK487" s="130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23" t="s">
        <v>1737</v>
      </c>
      <c r="R488" s="1122"/>
      <c r="S488" s="1122"/>
      <c r="T488" s="1122"/>
      <c r="U488" s="1122"/>
      <c r="V488" s="1122"/>
      <c r="W488" s="1122"/>
      <c r="X488" s="1122"/>
      <c r="Y488" s="1122"/>
      <c r="Z488" s="1122"/>
      <c r="AA488" s="1122"/>
      <c r="AB488" s="1122"/>
      <c r="AC488" s="1122"/>
      <c r="AD488" s="1122"/>
      <c r="AE488" s="1122"/>
      <c r="AF488" s="1122"/>
      <c r="AG488" s="1122"/>
      <c r="AH488" s="1122"/>
      <c r="AI488" s="1122"/>
      <c r="AJ488" s="1122"/>
      <c r="AK488" s="130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469" t="s">
        <v>432</v>
      </c>
      <c r="C489" s="1470"/>
      <c r="D489" s="1470"/>
      <c r="E489" s="1470"/>
      <c r="F489" s="1470"/>
      <c r="G489" s="1470"/>
      <c r="H489" s="1470"/>
      <c r="I489" s="1470"/>
      <c r="J489" s="1470"/>
      <c r="K489" s="1470"/>
      <c r="L489" s="1470"/>
      <c r="M489" s="1470"/>
      <c r="N489" s="1470"/>
      <c r="O489" s="1470"/>
      <c r="P489" s="147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472"/>
      <c r="C490" s="1473"/>
      <c r="D490" s="1473"/>
      <c r="E490" s="1473"/>
      <c r="F490" s="1473"/>
      <c r="G490" s="1473"/>
      <c r="H490" s="1473"/>
      <c r="I490" s="1473"/>
      <c r="J490" s="1473"/>
      <c r="K490" s="1473"/>
      <c r="L490" s="1473"/>
      <c r="M490" s="1473"/>
      <c r="N490" s="1473"/>
      <c r="O490" s="1473"/>
      <c r="P490" s="1474"/>
      <c r="Q490" s="1478" t="s">
        <v>723</v>
      </c>
      <c r="R490" s="1479"/>
      <c r="S490" s="1093" t="s">
        <v>173</v>
      </c>
      <c r="T490" s="1094"/>
      <c r="U490" s="1094"/>
      <c r="V490" s="1094"/>
      <c r="W490" s="1094"/>
      <c r="X490" s="1094"/>
      <c r="Y490" s="1094"/>
      <c r="Z490" s="1094"/>
      <c r="AA490" s="1094"/>
      <c r="AB490" s="1094"/>
      <c r="AC490" s="1094"/>
      <c r="AD490" s="1094"/>
      <c r="AE490" s="1094"/>
      <c r="AF490" s="1094"/>
      <c r="AG490" s="1094"/>
      <c r="AH490" s="1094"/>
      <c r="AI490" s="1094"/>
      <c r="AJ490" s="1094"/>
      <c r="AK490" s="109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5"/>
      <c r="C491" s="1476"/>
      <c r="D491" s="1476"/>
      <c r="E491" s="1476"/>
      <c r="F491" s="1476"/>
      <c r="G491" s="1476"/>
      <c r="H491" s="1476"/>
      <c r="I491" s="1476"/>
      <c r="J491" s="1476"/>
      <c r="K491" s="1476"/>
      <c r="L491" s="1476"/>
      <c r="M491" s="1476"/>
      <c r="N491" s="1476"/>
      <c r="O491" s="1476"/>
      <c r="P491" s="1477"/>
      <c r="Q491" s="1480"/>
      <c r="R491" s="1481"/>
      <c r="S491" s="1096"/>
      <c r="T491" s="1097"/>
      <c r="U491" s="1097"/>
      <c r="V491" s="1097"/>
      <c r="W491" s="1097"/>
      <c r="X491" s="1097"/>
      <c r="Y491" s="1097"/>
      <c r="Z491" s="1097"/>
      <c r="AA491" s="1097"/>
      <c r="AB491" s="1097"/>
      <c r="AC491" s="1097"/>
      <c r="AD491" s="1097"/>
      <c r="AE491" s="1097"/>
      <c r="AF491" s="1097"/>
      <c r="AG491" s="1097"/>
      <c r="AH491" s="1097"/>
      <c r="AI491" s="1097"/>
      <c r="AJ491" s="1097"/>
      <c r="AK491" s="109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23" t="s">
        <v>1738</v>
      </c>
      <c r="R492" s="1122"/>
      <c r="S492" s="1122"/>
      <c r="T492" s="1122"/>
      <c r="U492" s="1122"/>
      <c r="V492" s="1122"/>
      <c r="W492" s="1122"/>
      <c r="X492" s="1122"/>
      <c r="Y492" s="1122"/>
      <c r="Z492" s="1122"/>
      <c r="AA492" s="1122"/>
      <c r="AB492" s="1122"/>
      <c r="AC492" s="1122"/>
      <c r="AD492" s="1122"/>
      <c r="AE492" s="1122"/>
      <c r="AF492" s="1122"/>
      <c r="AG492" s="1122"/>
      <c r="AH492" s="1122"/>
      <c r="AI492" s="1122"/>
      <c r="AJ492" s="1122"/>
      <c r="AK492" s="130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23" t="s">
        <v>1739</v>
      </c>
      <c r="R493" s="1122"/>
      <c r="S493" s="1122"/>
      <c r="T493" s="1122"/>
      <c r="U493" s="1122"/>
      <c r="V493" s="1122"/>
      <c r="W493" s="1122"/>
      <c r="X493" s="1122"/>
      <c r="Y493" s="1122"/>
      <c r="Z493" s="1122"/>
      <c r="AA493" s="1122"/>
      <c r="AB493" s="1122"/>
      <c r="AC493" s="1122"/>
      <c r="AD493" s="1122"/>
      <c r="AE493" s="1122"/>
      <c r="AF493" s="1122"/>
      <c r="AG493" s="1122"/>
      <c r="AH493" s="1122"/>
      <c r="AI493" s="1122"/>
      <c r="AJ493" s="1122"/>
      <c r="AK493" s="130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4" t="s">
        <v>436</v>
      </c>
      <c r="AD498" s="1465"/>
      <c r="AE498" s="1465"/>
      <c r="AF498" s="1465"/>
      <c r="AG498" s="1465"/>
      <c r="AH498" s="1465"/>
      <c r="AI498" s="1465"/>
      <c r="AJ498" s="1465"/>
      <c r="AK498" s="146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7" t="s">
        <v>437</v>
      </c>
      <c r="AD499" s="1468"/>
      <c r="AE499" s="1468"/>
      <c r="AF499" s="1468"/>
      <c r="AG499" s="82" t="s">
        <v>438</v>
      </c>
      <c r="AH499" s="1468" t="s">
        <v>439</v>
      </c>
      <c r="AI499" s="1468"/>
      <c r="AJ499" s="1468"/>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2" t="s">
        <v>440</v>
      </c>
      <c r="C500" s="1483"/>
      <c r="D500" s="1483"/>
      <c r="E500" s="1483"/>
      <c r="F500" s="1483"/>
      <c r="G500" s="1483"/>
      <c r="H500" s="1484"/>
      <c r="I500" s="72" t="s">
        <v>441</v>
      </c>
      <c r="J500" s="72"/>
      <c r="K500" s="72"/>
      <c r="L500" s="72"/>
      <c r="M500" s="72"/>
      <c r="N500" s="72"/>
      <c r="O500" s="72"/>
      <c r="P500" s="72"/>
      <c r="Q500" s="72"/>
      <c r="R500" s="72"/>
      <c r="S500" s="72"/>
      <c r="T500" s="72"/>
      <c r="U500" s="72"/>
      <c r="V500" s="72"/>
      <c r="W500" s="72"/>
      <c r="X500" s="25"/>
      <c r="Y500" s="25"/>
      <c r="AC500" s="1462">
        <v>1</v>
      </c>
      <c r="AD500" s="1463"/>
      <c r="AE500" s="1463"/>
      <c r="AF500" s="1463"/>
      <c r="AG500" s="75" t="s">
        <v>438</v>
      </c>
      <c r="AH500" s="1229">
        <v>2019</v>
      </c>
      <c r="AI500" s="1229"/>
      <c r="AJ500" s="1229"/>
      <c r="AK500" s="123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5"/>
      <c r="C501" s="1486"/>
      <c r="D501" s="1486"/>
      <c r="E501" s="1486"/>
      <c r="F501" s="1486"/>
      <c r="G501" s="1486"/>
      <c r="H501" s="1487"/>
      <c r="I501" s="80" t="s">
        <v>442</v>
      </c>
      <c r="J501" s="80"/>
      <c r="K501" s="80"/>
      <c r="L501" s="80"/>
      <c r="M501" s="80"/>
      <c r="N501" s="80"/>
      <c r="O501" s="80"/>
      <c r="P501" s="80"/>
      <c r="Q501" s="80"/>
      <c r="R501" s="80"/>
      <c r="S501" s="80"/>
      <c r="T501" s="80"/>
      <c r="U501" s="80"/>
      <c r="V501" s="80"/>
      <c r="W501" s="80"/>
      <c r="X501" s="80"/>
      <c r="Y501" s="80"/>
      <c r="Z501" s="80"/>
      <c r="AA501" s="80"/>
      <c r="AB501" s="80"/>
      <c r="AC501" s="1462">
        <v>1</v>
      </c>
      <c r="AD501" s="1463"/>
      <c r="AE501" s="1463"/>
      <c r="AF501" s="1463"/>
      <c r="AG501" s="65" t="s">
        <v>438</v>
      </c>
      <c r="AH501" s="1229">
        <v>2020</v>
      </c>
      <c r="AI501" s="1229"/>
      <c r="AJ501" s="1229"/>
      <c r="AK501" s="123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2" t="s">
        <v>443</v>
      </c>
      <c r="C502" s="1483"/>
      <c r="D502" s="1483"/>
      <c r="E502" s="1483"/>
      <c r="F502" s="1483"/>
      <c r="G502" s="1483"/>
      <c r="H502" s="1484"/>
      <c r="I502" s="72" t="s">
        <v>444</v>
      </c>
      <c r="J502" s="72"/>
      <c r="K502" s="72"/>
      <c r="L502" s="72"/>
      <c r="M502" s="72"/>
      <c r="N502" s="72"/>
      <c r="O502" s="72"/>
      <c r="P502" s="72"/>
      <c r="Q502" s="72"/>
      <c r="R502" s="72"/>
      <c r="S502" s="72"/>
      <c r="T502" s="72"/>
      <c r="U502" s="72"/>
      <c r="V502" s="72"/>
      <c r="W502" s="72"/>
      <c r="X502" s="25"/>
      <c r="Y502" s="25"/>
      <c r="AC502" s="1462" t="s">
        <v>642</v>
      </c>
      <c r="AD502" s="1463"/>
      <c r="AE502" s="1463"/>
      <c r="AF502" s="1463"/>
      <c r="AG502" s="75" t="s">
        <v>438</v>
      </c>
      <c r="AH502" s="1229"/>
      <c r="AI502" s="1229"/>
      <c r="AJ502" s="1229"/>
      <c r="AK502" s="123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5"/>
      <c r="C503" s="1486"/>
      <c r="D503" s="1486"/>
      <c r="E503" s="1486"/>
      <c r="F503" s="1486"/>
      <c r="G503" s="1486"/>
      <c r="H503" s="1487"/>
      <c r="I503" s="25" t="s">
        <v>445</v>
      </c>
      <c r="J503" s="25"/>
      <c r="K503" s="25"/>
      <c r="L503" s="25"/>
      <c r="M503" s="25"/>
      <c r="N503" s="25"/>
      <c r="O503" s="25"/>
      <c r="P503" s="25"/>
      <c r="Q503" s="25"/>
      <c r="R503" s="25"/>
      <c r="S503" s="25"/>
      <c r="T503" s="25"/>
      <c r="U503" s="25"/>
      <c r="V503" s="25"/>
      <c r="W503" s="25"/>
      <c r="X503" s="25"/>
      <c r="Y503" s="25"/>
      <c r="AC503" s="1462" t="s">
        <v>642</v>
      </c>
      <c r="AD503" s="1463"/>
      <c r="AE503" s="1463"/>
      <c r="AF503" s="1463"/>
      <c r="AG503" s="75" t="s">
        <v>438</v>
      </c>
      <c r="AH503" s="1229"/>
      <c r="AI503" s="1229"/>
      <c r="AJ503" s="1229"/>
      <c r="AK503" s="123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5"/>
      <c r="C504" s="1486"/>
      <c r="D504" s="1486"/>
      <c r="E504" s="1486"/>
      <c r="F504" s="1486"/>
      <c r="G504" s="1486"/>
      <c r="H504" s="1487"/>
      <c r="I504" s="25" t="s">
        <v>446</v>
      </c>
      <c r="J504" s="25"/>
      <c r="K504" s="25"/>
      <c r="L504" s="25"/>
      <c r="M504" s="25"/>
      <c r="N504" s="25"/>
      <c r="O504" s="25"/>
      <c r="P504" s="25"/>
      <c r="Q504" s="25"/>
      <c r="R504" s="25"/>
      <c r="S504" s="25"/>
      <c r="T504" s="25"/>
      <c r="U504" s="25"/>
      <c r="V504" s="25"/>
      <c r="W504" s="25"/>
      <c r="X504" s="25"/>
      <c r="Y504" s="25"/>
      <c r="AC504" s="1462" t="s">
        <v>642</v>
      </c>
      <c r="AD504" s="1463"/>
      <c r="AE504" s="1463"/>
      <c r="AF504" s="1463"/>
      <c r="AG504" s="75" t="s">
        <v>438</v>
      </c>
      <c r="AH504" s="1229"/>
      <c r="AI504" s="1229"/>
      <c r="AJ504" s="1229"/>
      <c r="AK504" s="123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5"/>
      <c r="C505" s="1486"/>
      <c r="D505" s="1486"/>
      <c r="E505" s="1486"/>
      <c r="F505" s="1486"/>
      <c r="G505" s="1486"/>
      <c r="H505" s="1487"/>
      <c r="I505" s="25" t="s">
        <v>447</v>
      </c>
      <c r="J505" s="25"/>
      <c r="K505" s="25"/>
      <c r="L505" s="25"/>
      <c r="M505" s="25"/>
      <c r="N505" s="25"/>
      <c r="O505" s="25"/>
      <c r="P505" s="25"/>
      <c r="Q505" s="25"/>
      <c r="R505" s="25"/>
      <c r="S505" s="25"/>
      <c r="T505" s="25"/>
      <c r="U505" s="25"/>
      <c r="V505" s="25"/>
      <c r="W505" s="25"/>
      <c r="X505" s="25"/>
      <c r="Y505" s="25"/>
      <c r="AC505" s="1462">
        <v>7</v>
      </c>
      <c r="AD505" s="1463"/>
      <c r="AE505" s="1463"/>
      <c r="AF505" s="1463"/>
      <c r="AG505" s="75" t="s">
        <v>438</v>
      </c>
      <c r="AH505" s="1229">
        <v>2020</v>
      </c>
      <c r="AI505" s="1229"/>
      <c r="AJ505" s="1229"/>
      <c r="AK505" s="123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5"/>
      <c r="C506" s="1486"/>
      <c r="D506" s="1486"/>
      <c r="E506" s="1486"/>
      <c r="F506" s="1486"/>
      <c r="G506" s="1486"/>
      <c r="H506" s="1487"/>
      <c r="I506" s="80" t="s">
        <v>448</v>
      </c>
      <c r="J506" s="80"/>
      <c r="K506" s="80"/>
      <c r="L506" s="80"/>
      <c r="M506" s="80"/>
      <c r="N506" s="80"/>
      <c r="O506" s="80"/>
      <c r="P506" s="80"/>
      <c r="Q506" s="80"/>
      <c r="R506" s="80"/>
      <c r="S506" s="80"/>
      <c r="T506" s="80"/>
      <c r="U506" s="80"/>
      <c r="V506" s="80"/>
      <c r="W506" s="80"/>
      <c r="X506" s="80"/>
      <c r="Y506" s="80"/>
      <c r="Z506" s="80"/>
      <c r="AA506" s="80"/>
      <c r="AB506" s="80"/>
      <c r="AC506" s="1462">
        <v>7</v>
      </c>
      <c r="AD506" s="1463"/>
      <c r="AE506" s="1463"/>
      <c r="AF506" s="1463"/>
      <c r="AG506" s="65" t="s">
        <v>438</v>
      </c>
      <c r="AH506" s="1229">
        <v>2020</v>
      </c>
      <c r="AI506" s="1229"/>
      <c r="AJ506" s="1229"/>
      <c r="AK506" s="123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2" t="s">
        <v>449</v>
      </c>
      <c r="C507" s="1483"/>
      <c r="D507" s="1483"/>
      <c r="E507" s="1483"/>
      <c r="F507" s="1483"/>
      <c r="G507" s="1483"/>
      <c r="H507" s="1484"/>
      <c r="I507" s="72" t="s">
        <v>450</v>
      </c>
      <c r="J507" s="72"/>
      <c r="K507" s="72"/>
      <c r="L507" s="72"/>
      <c r="M507" s="72"/>
      <c r="N507" s="72"/>
      <c r="O507" s="72"/>
      <c r="P507" s="72"/>
      <c r="Q507" s="72"/>
      <c r="R507" s="72"/>
      <c r="S507" s="72"/>
      <c r="T507" s="72"/>
      <c r="U507" s="72"/>
      <c r="V507" s="72"/>
      <c r="W507" s="72"/>
      <c r="X507" s="25"/>
      <c r="Y507" s="25"/>
      <c r="AC507" s="1462" t="s">
        <v>642</v>
      </c>
      <c r="AD507" s="1463"/>
      <c r="AE507" s="1463"/>
      <c r="AF507" s="1463"/>
      <c r="AG507" s="75" t="s">
        <v>438</v>
      </c>
      <c r="AH507" s="1229"/>
      <c r="AI507" s="1229"/>
      <c r="AJ507" s="1229"/>
      <c r="AK507" s="123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5"/>
      <c r="C508" s="1486"/>
      <c r="D508" s="1486"/>
      <c r="E508" s="1486"/>
      <c r="F508" s="1486"/>
      <c r="G508" s="1486"/>
      <c r="H508" s="1487"/>
      <c r="I508" s="25" t="s">
        <v>451</v>
      </c>
      <c r="J508" s="25"/>
      <c r="K508" s="25"/>
      <c r="L508" s="25"/>
      <c r="M508" s="25"/>
      <c r="N508" s="25"/>
      <c r="O508" s="25"/>
      <c r="P508" s="25"/>
      <c r="Q508" s="25"/>
      <c r="R508" s="25"/>
      <c r="S508" s="25"/>
      <c r="T508" s="25"/>
      <c r="U508" s="25"/>
      <c r="V508" s="25"/>
      <c r="W508" s="25"/>
      <c r="X508" s="25"/>
      <c r="Y508" s="25"/>
      <c r="AC508" s="1462">
        <v>5</v>
      </c>
      <c r="AD508" s="1463"/>
      <c r="AE508" s="1463"/>
      <c r="AF508" s="1463"/>
      <c r="AG508" s="75" t="s">
        <v>438</v>
      </c>
      <c r="AH508" s="1229">
        <v>2020</v>
      </c>
      <c r="AI508" s="1229"/>
      <c r="AJ508" s="1229"/>
      <c r="AK508" s="123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5"/>
      <c r="C509" s="1486"/>
      <c r="D509" s="1486"/>
      <c r="E509" s="1486"/>
      <c r="F509" s="1486"/>
      <c r="G509" s="1486"/>
      <c r="H509" s="1487"/>
      <c r="I509" s="80" t="s">
        <v>452</v>
      </c>
      <c r="J509" s="80"/>
      <c r="K509" s="80"/>
      <c r="L509" s="80"/>
      <c r="M509" s="80"/>
      <c r="N509" s="80"/>
      <c r="O509" s="80"/>
      <c r="P509" s="80"/>
      <c r="Q509" s="80"/>
      <c r="R509" s="80"/>
      <c r="S509" s="80"/>
      <c r="T509" s="80"/>
      <c r="U509" s="80"/>
      <c r="V509" s="80"/>
      <c r="W509" s="80"/>
      <c r="X509" s="80"/>
      <c r="Y509" s="80"/>
      <c r="Z509" s="80"/>
      <c r="AA509" s="80"/>
      <c r="AB509" s="80"/>
      <c r="AC509" s="1462">
        <v>1</v>
      </c>
      <c r="AD509" s="1463"/>
      <c r="AE509" s="1463"/>
      <c r="AF509" s="1463"/>
      <c r="AG509" s="65" t="s">
        <v>438</v>
      </c>
      <c r="AH509" s="1229">
        <v>2021</v>
      </c>
      <c r="AI509" s="1229"/>
      <c r="AJ509" s="1229"/>
      <c r="AK509" s="123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2" t="s">
        <v>453</v>
      </c>
      <c r="C510" s="1483"/>
      <c r="D510" s="1483"/>
      <c r="E510" s="1483"/>
      <c r="F510" s="1483"/>
      <c r="G510" s="1483"/>
      <c r="H510" s="1484"/>
      <c r="I510" s="72" t="s">
        <v>450</v>
      </c>
      <c r="J510" s="72"/>
      <c r="K510" s="72"/>
      <c r="L510" s="72"/>
      <c r="M510" s="72"/>
      <c r="N510" s="72"/>
      <c r="O510" s="72"/>
      <c r="P510" s="72"/>
      <c r="Q510" s="72"/>
      <c r="R510" s="72"/>
      <c r="S510" s="72"/>
      <c r="T510" s="72"/>
      <c r="U510" s="72"/>
      <c r="V510" s="72"/>
      <c r="W510" s="72"/>
      <c r="X510" s="72"/>
      <c r="Y510" s="72"/>
      <c r="Z510" s="72"/>
      <c r="AA510" s="72"/>
      <c r="AB510" s="72"/>
      <c r="AC510" s="1381" t="s">
        <v>642</v>
      </c>
      <c r="AD510" s="1525"/>
      <c r="AE510" s="1525"/>
      <c r="AF510" s="1525"/>
      <c r="AG510" s="204" t="s">
        <v>438</v>
      </c>
      <c r="AH510" s="1229"/>
      <c r="AI510" s="1229"/>
      <c r="AJ510" s="1229"/>
      <c r="AK510" s="123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5"/>
      <c r="C511" s="1486"/>
      <c r="D511" s="1486"/>
      <c r="E511" s="1486"/>
      <c r="F511" s="1486"/>
      <c r="G511" s="1486"/>
      <c r="H511" s="1487"/>
      <c r="I511" s="25" t="s">
        <v>451</v>
      </c>
      <c r="J511" s="25"/>
      <c r="K511" s="25"/>
      <c r="L511" s="25"/>
      <c r="M511" s="25"/>
      <c r="N511" s="25"/>
      <c r="O511" s="25"/>
      <c r="P511" s="25"/>
      <c r="Q511" s="25"/>
      <c r="R511" s="25"/>
      <c r="S511" s="25"/>
      <c r="T511" s="25"/>
      <c r="U511" s="25"/>
      <c r="V511" s="25"/>
      <c r="W511" s="25"/>
      <c r="X511" s="25"/>
      <c r="Y511" s="25"/>
      <c r="Z511" s="25"/>
      <c r="AA511" s="25"/>
      <c r="AB511" s="25"/>
      <c r="AC511" s="1462">
        <v>5</v>
      </c>
      <c r="AD511" s="1463"/>
      <c r="AE511" s="1463"/>
      <c r="AF511" s="1463"/>
      <c r="AG511" s="75" t="s">
        <v>438</v>
      </c>
      <c r="AH511" s="1229">
        <v>2020</v>
      </c>
      <c r="AI511" s="1229"/>
      <c r="AJ511" s="1229"/>
      <c r="AK511" s="123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8"/>
      <c r="C512" s="1489"/>
      <c r="D512" s="1489"/>
      <c r="E512" s="1489"/>
      <c r="F512" s="1489"/>
      <c r="G512" s="1489"/>
      <c r="H512" s="1490"/>
      <c r="I512" s="80" t="s">
        <v>452</v>
      </c>
      <c r="J512" s="80"/>
      <c r="K512" s="80"/>
      <c r="L512" s="80"/>
      <c r="M512" s="80"/>
      <c r="N512" s="80"/>
      <c r="O512" s="80"/>
      <c r="P512" s="80"/>
      <c r="Q512" s="80"/>
      <c r="R512" s="80"/>
      <c r="S512" s="80"/>
      <c r="T512" s="80"/>
      <c r="U512" s="80"/>
      <c r="V512" s="80"/>
      <c r="W512" s="80"/>
      <c r="X512" s="80"/>
      <c r="Y512" s="80"/>
      <c r="Z512" s="80"/>
      <c r="AA512" s="80"/>
      <c r="AB512" s="80"/>
      <c r="AC512" s="1462">
        <v>10</v>
      </c>
      <c r="AD512" s="1463"/>
      <c r="AE512" s="1463"/>
      <c r="AF512" s="1463"/>
      <c r="AG512" s="65" t="s">
        <v>438</v>
      </c>
      <c r="AH512" s="1229">
        <v>2022</v>
      </c>
      <c r="AI512" s="1229"/>
      <c r="AJ512" s="1229"/>
      <c r="AK512" s="123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2" t="s">
        <v>454</v>
      </c>
      <c r="C513" s="1483"/>
      <c r="D513" s="1483"/>
      <c r="E513" s="1483"/>
      <c r="F513" s="1483"/>
      <c r="G513" s="1483"/>
      <c r="H513" s="1484"/>
      <c r="I513" s="71" t="s">
        <v>455</v>
      </c>
      <c r="J513" s="72"/>
      <c r="K513" s="72"/>
      <c r="L513" s="72"/>
      <c r="M513" s="72"/>
      <c r="N513" s="72"/>
      <c r="O513" s="1122" t="s">
        <v>1647</v>
      </c>
      <c r="P513" s="1122"/>
      <c r="Q513" s="1122"/>
      <c r="R513" s="1122"/>
      <c r="S513" s="1122"/>
      <c r="T513" s="1122"/>
      <c r="U513" s="1122"/>
      <c r="V513" s="1122"/>
      <c r="W513" s="1122"/>
      <c r="X513" s="1122"/>
      <c r="Y513" s="1122"/>
      <c r="Z513" s="1122"/>
      <c r="AA513" s="1122"/>
      <c r="AB513" s="94"/>
      <c r="AC513" s="1381" t="s">
        <v>642</v>
      </c>
      <c r="AD513" s="1525"/>
      <c r="AE513" s="1525"/>
      <c r="AF513" s="1525"/>
      <c r="AG513" s="204" t="s">
        <v>438</v>
      </c>
      <c r="AH513" s="1229"/>
      <c r="AI513" s="1229"/>
      <c r="AJ513" s="1229"/>
      <c r="AK513" s="123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5"/>
      <c r="C514" s="1486"/>
      <c r="D514" s="1486"/>
      <c r="E514" s="1486"/>
      <c r="F514" s="1486"/>
      <c r="G514" s="1486"/>
      <c r="H514" s="1487"/>
      <c r="I514" s="175" t="s">
        <v>456</v>
      </c>
      <c r="J514" s="25"/>
      <c r="K514" s="25"/>
      <c r="L514" s="25"/>
      <c r="M514" s="25"/>
      <c r="N514" s="25"/>
      <c r="O514" s="25"/>
      <c r="P514" s="25"/>
      <c r="Q514" s="25"/>
      <c r="R514" s="25"/>
      <c r="S514" s="25"/>
      <c r="T514" s="25"/>
      <c r="U514" s="25"/>
      <c r="V514" s="25"/>
      <c r="W514" s="25"/>
      <c r="X514" s="25"/>
      <c r="Y514" s="25"/>
      <c r="Z514" s="25"/>
      <c r="AA514" s="25"/>
      <c r="AB514" s="101"/>
      <c r="AC514" s="1462">
        <v>10</v>
      </c>
      <c r="AD514" s="1463"/>
      <c r="AE514" s="1463"/>
      <c r="AF514" s="1463"/>
      <c r="AG514" s="75" t="s">
        <v>438</v>
      </c>
      <c r="AH514" s="1229">
        <v>2018</v>
      </c>
      <c r="AI514" s="1229"/>
      <c r="AJ514" s="1229"/>
      <c r="AK514" s="123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5"/>
      <c r="C515" s="1486"/>
      <c r="D515" s="1486"/>
      <c r="E515" s="1486"/>
      <c r="F515" s="1486"/>
      <c r="G515" s="1486"/>
      <c r="H515" s="1487"/>
      <c r="I515" s="79" t="s">
        <v>457</v>
      </c>
      <c r="J515" s="80"/>
      <c r="K515" s="80"/>
      <c r="L515" s="80"/>
      <c r="M515" s="80"/>
      <c r="N515" s="80"/>
      <c r="O515" s="80"/>
      <c r="P515" s="80"/>
      <c r="Q515" s="80"/>
      <c r="R515" s="80"/>
      <c r="S515" s="80"/>
      <c r="T515" s="80"/>
      <c r="U515" s="80"/>
      <c r="V515" s="80"/>
      <c r="W515" s="80"/>
      <c r="X515" s="80"/>
      <c r="Y515" s="80"/>
      <c r="Z515" s="80"/>
      <c r="AA515" s="80"/>
      <c r="AB515" s="81"/>
      <c r="AC515" s="1462">
        <v>2</v>
      </c>
      <c r="AD515" s="1463"/>
      <c r="AE515" s="1463"/>
      <c r="AF515" s="1463"/>
      <c r="AG515" s="65" t="s">
        <v>438</v>
      </c>
      <c r="AH515" s="1229">
        <v>2019</v>
      </c>
      <c r="AI515" s="1229"/>
      <c r="AJ515" s="1229"/>
      <c r="AK515" s="123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5"/>
      <c r="C516" s="1486"/>
      <c r="D516" s="1486"/>
      <c r="E516" s="1486"/>
      <c r="F516" s="1486"/>
      <c r="G516" s="1486"/>
      <c r="H516" s="1487"/>
      <c r="I516" s="72" t="s">
        <v>458</v>
      </c>
      <c r="J516" s="72"/>
      <c r="K516" s="72"/>
      <c r="L516" s="72"/>
      <c r="M516" s="72"/>
      <c r="N516" s="72"/>
      <c r="O516" s="1101" t="s">
        <v>1740</v>
      </c>
      <c r="P516" s="1101"/>
      <c r="Q516" s="1101"/>
      <c r="R516" s="1101"/>
      <c r="S516" s="1101"/>
      <c r="T516" s="1101"/>
      <c r="U516" s="1101"/>
      <c r="V516" s="1101"/>
      <c r="W516" s="1101"/>
      <c r="X516" s="1101"/>
      <c r="Y516" s="1101"/>
      <c r="Z516" s="1101"/>
      <c r="AA516" s="1101"/>
      <c r="AC516" s="1462" t="s">
        <v>642</v>
      </c>
      <c r="AD516" s="1463"/>
      <c r="AE516" s="1463"/>
      <c r="AF516" s="1463"/>
      <c r="AG516" s="75" t="s">
        <v>438</v>
      </c>
      <c r="AH516" s="1229"/>
      <c r="AI516" s="1229"/>
      <c r="AJ516" s="1229"/>
      <c r="AK516" s="123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5"/>
      <c r="C517" s="1486"/>
      <c r="D517" s="1486"/>
      <c r="E517" s="1486"/>
      <c r="F517" s="1486"/>
      <c r="G517" s="1486"/>
      <c r="H517" s="1487"/>
      <c r="I517" s="25" t="s">
        <v>456</v>
      </c>
      <c r="J517" s="25"/>
      <c r="K517" s="25"/>
      <c r="L517" s="25"/>
      <c r="M517" s="25"/>
      <c r="N517" s="25"/>
      <c r="O517" s="25"/>
      <c r="P517" s="25"/>
      <c r="Q517" s="25"/>
      <c r="R517" s="25"/>
      <c r="S517" s="25"/>
      <c r="T517" s="25"/>
      <c r="U517" s="25"/>
      <c r="V517" s="25"/>
      <c r="W517" s="25"/>
      <c r="X517" s="25"/>
      <c r="Y517" s="25"/>
      <c r="AC517" s="1462">
        <v>2</v>
      </c>
      <c r="AD517" s="1463"/>
      <c r="AE517" s="1463"/>
      <c r="AF517" s="1463"/>
      <c r="AG517" s="75" t="s">
        <v>438</v>
      </c>
      <c r="AH517" s="1229">
        <v>2019</v>
      </c>
      <c r="AI517" s="1229"/>
      <c r="AJ517" s="1229"/>
      <c r="AK517" s="123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5"/>
      <c r="C518" s="1486"/>
      <c r="D518" s="1486"/>
      <c r="E518" s="1486"/>
      <c r="F518" s="1486"/>
      <c r="G518" s="1486"/>
      <c r="H518" s="1487"/>
      <c r="I518" s="80" t="s">
        <v>457</v>
      </c>
      <c r="J518" s="80"/>
      <c r="K518" s="80"/>
      <c r="L518" s="80"/>
      <c r="M518" s="80"/>
      <c r="N518" s="80"/>
      <c r="O518" s="80"/>
      <c r="P518" s="80"/>
      <c r="Q518" s="80"/>
      <c r="R518" s="80"/>
      <c r="S518" s="80"/>
      <c r="T518" s="80"/>
      <c r="U518" s="80"/>
      <c r="V518" s="80"/>
      <c r="W518" s="80"/>
      <c r="X518" s="80"/>
      <c r="Y518" s="80"/>
      <c r="Z518" s="80"/>
      <c r="AA518" s="80"/>
      <c r="AB518" s="80"/>
      <c r="AC518" s="1462">
        <v>7</v>
      </c>
      <c r="AD518" s="1463"/>
      <c r="AE518" s="1463"/>
      <c r="AF518" s="1463"/>
      <c r="AG518" s="65" t="s">
        <v>438</v>
      </c>
      <c r="AH518" s="1229">
        <v>2019</v>
      </c>
      <c r="AI518" s="1229"/>
      <c r="AJ518" s="1229"/>
      <c r="AK518" s="123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5"/>
      <c r="C519" s="1486"/>
      <c r="D519" s="1486"/>
      <c r="E519" s="1486"/>
      <c r="F519" s="1486"/>
      <c r="G519" s="1486"/>
      <c r="H519" s="1487"/>
      <c r="I519" s="72" t="s">
        <v>458</v>
      </c>
      <c r="J519" s="72"/>
      <c r="K519" s="72"/>
      <c r="L519" s="72"/>
      <c r="M519" s="72"/>
      <c r="N519" s="72"/>
      <c r="O519" s="1101" t="s">
        <v>357</v>
      </c>
      <c r="P519" s="1101"/>
      <c r="Q519" s="1101"/>
      <c r="R519" s="1101"/>
      <c r="S519" s="1101"/>
      <c r="T519" s="1101"/>
      <c r="U519" s="1101"/>
      <c r="V519" s="1101"/>
      <c r="W519" s="1101"/>
      <c r="X519" s="1101"/>
      <c r="Y519" s="1101"/>
      <c r="Z519" s="1101"/>
      <c r="AA519" s="1101"/>
      <c r="AC519" s="1462" t="s">
        <v>642</v>
      </c>
      <c r="AD519" s="1463"/>
      <c r="AE519" s="1463"/>
      <c r="AF519" s="1463"/>
      <c r="AG519" s="75" t="s">
        <v>438</v>
      </c>
      <c r="AH519" s="1229"/>
      <c r="AI519" s="1229"/>
      <c r="AJ519" s="1229"/>
      <c r="AK519" s="123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5"/>
      <c r="C520" s="1486"/>
      <c r="D520" s="1486"/>
      <c r="E520" s="1486"/>
      <c r="F520" s="1486"/>
      <c r="G520" s="1486"/>
      <c r="H520" s="1487"/>
      <c r="I520" s="25" t="s">
        <v>456</v>
      </c>
      <c r="J520" s="25"/>
      <c r="K520" s="25"/>
      <c r="L520" s="25"/>
      <c r="M520" s="25"/>
      <c r="N520" s="25"/>
      <c r="O520" s="25"/>
      <c r="P520" s="25"/>
      <c r="Q520" s="25"/>
      <c r="R520" s="25"/>
      <c r="S520" s="25"/>
      <c r="T520" s="25"/>
      <c r="U520" s="25"/>
      <c r="V520" s="25"/>
      <c r="W520" s="25"/>
      <c r="X520" s="25"/>
      <c r="Y520" s="25"/>
      <c r="AC520" s="1462" t="s">
        <v>642</v>
      </c>
      <c r="AD520" s="1463"/>
      <c r="AE520" s="1463"/>
      <c r="AF520" s="1463"/>
      <c r="AG520" s="75" t="s">
        <v>438</v>
      </c>
      <c r="AH520" s="1229"/>
      <c r="AI520" s="1229"/>
      <c r="AJ520" s="1229"/>
      <c r="AK520" s="123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5"/>
      <c r="C521" s="1486"/>
      <c r="D521" s="1486"/>
      <c r="E521" s="1486"/>
      <c r="F521" s="1486"/>
      <c r="G521" s="1486"/>
      <c r="H521" s="1487"/>
      <c r="I521" s="80" t="s">
        <v>457</v>
      </c>
      <c r="J521" s="80"/>
      <c r="K521" s="80"/>
      <c r="L521" s="80"/>
      <c r="M521" s="80"/>
      <c r="N521" s="80"/>
      <c r="O521" s="80"/>
      <c r="P521" s="80"/>
      <c r="Q521" s="80"/>
      <c r="R521" s="80"/>
      <c r="S521" s="80"/>
      <c r="T521" s="80"/>
      <c r="U521" s="80"/>
      <c r="V521" s="80"/>
      <c r="W521" s="80"/>
      <c r="X521" s="80"/>
      <c r="Y521" s="80"/>
      <c r="Z521" s="80"/>
      <c r="AA521" s="80"/>
      <c r="AB521" s="80"/>
      <c r="AC521" s="1462" t="s">
        <v>642</v>
      </c>
      <c r="AD521" s="1463"/>
      <c r="AE521" s="1463"/>
      <c r="AF521" s="1463"/>
      <c r="AG521" s="65" t="s">
        <v>438</v>
      </c>
      <c r="AH521" s="1229"/>
      <c r="AI521" s="1229"/>
      <c r="AJ521" s="1229"/>
      <c r="AK521" s="123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5"/>
      <c r="C522" s="1486"/>
      <c r="D522" s="1486"/>
      <c r="E522" s="1486"/>
      <c r="F522" s="1486"/>
      <c r="G522" s="1486"/>
      <c r="H522" s="1487"/>
      <c r="I522" s="72" t="s">
        <v>458</v>
      </c>
      <c r="J522" s="72"/>
      <c r="K522" s="72"/>
      <c r="L522" s="72"/>
      <c r="M522" s="72"/>
      <c r="N522" s="72"/>
      <c r="O522" s="1101" t="s">
        <v>357</v>
      </c>
      <c r="P522" s="1101"/>
      <c r="Q522" s="1101"/>
      <c r="R522" s="1101"/>
      <c r="S522" s="1101"/>
      <c r="T522" s="1101"/>
      <c r="U522" s="1101"/>
      <c r="V522" s="1101"/>
      <c r="W522" s="1101"/>
      <c r="X522" s="1101"/>
      <c r="Y522" s="1101"/>
      <c r="Z522" s="1101"/>
      <c r="AA522" s="1101"/>
      <c r="AC522" s="1462" t="s">
        <v>642</v>
      </c>
      <c r="AD522" s="1463"/>
      <c r="AE522" s="1463"/>
      <c r="AF522" s="1463"/>
      <c r="AG522" s="75" t="s">
        <v>438</v>
      </c>
      <c r="AH522" s="1229"/>
      <c r="AI522" s="1229"/>
      <c r="AJ522" s="1229"/>
      <c r="AK522" s="123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5"/>
      <c r="C523" s="1486"/>
      <c r="D523" s="1486"/>
      <c r="E523" s="1486"/>
      <c r="F523" s="1486"/>
      <c r="G523" s="1486"/>
      <c r="H523" s="1487"/>
      <c r="I523" s="25" t="s">
        <v>456</v>
      </c>
      <c r="J523" s="25"/>
      <c r="K523" s="25"/>
      <c r="L523" s="25"/>
      <c r="M523" s="25"/>
      <c r="N523" s="25"/>
      <c r="O523" s="25"/>
      <c r="P523" s="25"/>
      <c r="Q523" s="25"/>
      <c r="R523" s="25"/>
      <c r="S523" s="25"/>
      <c r="T523" s="25"/>
      <c r="U523" s="25"/>
      <c r="V523" s="25"/>
      <c r="W523" s="25"/>
      <c r="X523" s="25"/>
      <c r="Y523" s="25"/>
      <c r="AC523" s="1462" t="s">
        <v>642</v>
      </c>
      <c r="AD523" s="1463"/>
      <c r="AE523" s="1463"/>
      <c r="AF523" s="1463"/>
      <c r="AG523" s="75" t="s">
        <v>438</v>
      </c>
      <c r="AH523" s="1229"/>
      <c r="AI523" s="1229"/>
      <c r="AJ523" s="1229"/>
      <c r="AK523" s="123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5"/>
      <c r="C524" s="1486"/>
      <c r="D524" s="1486"/>
      <c r="E524" s="1486"/>
      <c r="F524" s="1486"/>
      <c r="G524" s="1486"/>
      <c r="H524" s="1487"/>
      <c r="I524" s="80" t="s">
        <v>457</v>
      </c>
      <c r="J524" s="80"/>
      <c r="K524" s="80"/>
      <c r="L524" s="80"/>
      <c r="M524" s="80"/>
      <c r="N524" s="80"/>
      <c r="O524" s="80"/>
      <c r="P524" s="80"/>
      <c r="Q524" s="80"/>
      <c r="R524" s="80"/>
      <c r="S524" s="80"/>
      <c r="T524" s="80"/>
      <c r="U524" s="80"/>
      <c r="V524" s="80"/>
      <c r="W524" s="80"/>
      <c r="X524" s="80"/>
      <c r="Y524" s="80"/>
      <c r="Z524" s="80"/>
      <c r="AA524" s="80"/>
      <c r="AB524" s="80"/>
      <c r="AC524" s="1462" t="s">
        <v>642</v>
      </c>
      <c r="AD524" s="1463"/>
      <c r="AE524" s="1463"/>
      <c r="AF524" s="1463"/>
      <c r="AG524" s="65" t="s">
        <v>438</v>
      </c>
      <c r="AH524" s="1229"/>
      <c r="AI524" s="1229"/>
      <c r="AJ524" s="1229"/>
      <c r="AK524" s="123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5"/>
      <c r="C525" s="1486"/>
      <c r="D525" s="1486"/>
      <c r="E525" s="1486"/>
      <c r="F525" s="1486"/>
      <c r="G525" s="1486"/>
      <c r="H525" s="1487"/>
      <c r="I525" s="72" t="s">
        <v>458</v>
      </c>
      <c r="J525" s="72"/>
      <c r="K525" s="72"/>
      <c r="L525" s="72"/>
      <c r="M525" s="72"/>
      <c r="N525" s="72"/>
      <c r="O525" s="1101" t="s">
        <v>357</v>
      </c>
      <c r="P525" s="1101"/>
      <c r="Q525" s="1101"/>
      <c r="R525" s="1101"/>
      <c r="S525" s="1101"/>
      <c r="T525" s="1101"/>
      <c r="U525" s="1101"/>
      <c r="V525" s="1101"/>
      <c r="W525" s="1101"/>
      <c r="X525" s="1101"/>
      <c r="Y525" s="1101"/>
      <c r="Z525" s="1101"/>
      <c r="AA525" s="1101"/>
      <c r="AC525" s="1462" t="s">
        <v>642</v>
      </c>
      <c r="AD525" s="1463"/>
      <c r="AE525" s="1463"/>
      <c r="AF525" s="1463"/>
      <c r="AG525" s="75" t="s">
        <v>438</v>
      </c>
      <c r="AH525" s="1229"/>
      <c r="AI525" s="1229"/>
      <c r="AJ525" s="1229"/>
      <c r="AK525" s="123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5"/>
      <c r="C526" s="1486"/>
      <c r="D526" s="1486"/>
      <c r="E526" s="1486"/>
      <c r="F526" s="1486"/>
      <c r="G526" s="1486"/>
      <c r="H526" s="1487"/>
      <c r="I526" s="25" t="s">
        <v>456</v>
      </c>
      <c r="J526" s="25"/>
      <c r="K526" s="25"/>
      <c r="L526" s="25"/>
      <c r="M526" s="25"/>
      <c r="N526" s="25"/>
      <c r="O526" s="25"/>
      <c r="P526" s="25"/>
      <c r="Q526" s="25"/>
      <c r="R526" s="25"/>
      <c r="S526" s="25"/>
      <c r="T526" s="25"/>
      <c r="U526" s="25"/>
      <c r="V526" s="25"/>
      <c r="W526" s="25"/>
      <c r="X526" s="25"/>
      <c r="Y526" s="25"/>
      <c r="AC526" s="1462" t="s">
        <v>642</v>
      </c>
      <c r="AD526" s="1463"/>
      <c r="AE526" s="1463"/>
      <c r="AF526" s="1463"/>
      <c r="AG526" s="65" t="s">
        <v>438</v>
      </c>
      <c r="AH526" s="1229"/>
      <c r="AI526" s="1229"/>
      <c r="AJ526" s="1229"/>
      <c r="AK526" s="123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5"/>
      <c r="C527" s="1486"/>
      <c r="D527" s="1486"/>
      <c r="E527" s="1486"/>
      <c r="F527" s="1486"/>
      <c r="G527" s="1486"/>
      <c r="H527" s="1487"/>
      <c r="I527" s="80" t="s">
        <v>457</v>
      </c>
      <c r="J527" s="80"/>
      <c r="K527" s="80"/>
      <c r="L527" s="80"/>
      <c r="M527" s="80"/>
      <c r="N527" s="80"/>
      <c r="O527" s="80"/>
      <c r="P527" s="80"/>
      <c r="Q527" s="80"/>
      <c r="R527" s="80"/>
      <c r="S527" s="80"/>
      <c r="T527" s="80"/>
      <c r="U527" s="80"/>
      <c r="V527" s="80"/>
      <c r="W527" s="80"/>
      <c r="X527" s="80"/>
      <c r="Y527" s="80"/>
      <c r="Z527" s="80"/>
      <c r="AA527" s="80"/>
      <c r="AB527" s="80"/>
      <c r="AC527" s="1462" t="s">
        <v>642</v>
      </c>
      <c r="AD527" s="1463"/>
      <c r="AE527" s="1463"/>
      <c r="AF527" s="1463"/>
      <c r="AG527" s="75" t="s">
        <v>438</v>
      </c>
      <c r="AH527" s="1229"/>
      <c r="AI527" s="1229"/>
      <c r="AJ527" s="1229"/>
      <c r="AK527" s="123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5"/>
      <c r="C528" s="1486"/>
      <c r="D528" s="1486"/>
      <c r="E528" s="1486"/>
      <c r="F528" s="1486"/>
      <c r="G528" s="1486"/>
      <c r="H528" s="1487"/>
      <c r="I528" s="72" t="s">
        <v>458</v>
      </c>
      <c r="J528" s="72"/>
      <c r="K528" s="72"/>
      <c r="L528" s="72"/>
      <c r="M528" s="72"/>
      <c r="N528" s="72"/>
      <c r="O528" s="1101" t="s">
        <v>357</v>
      </c>
      <c r="P528" s="1101"/>
      <c r="Q528" s="1101"/>
      <c r="R528" s="1101"/>
      <c r="S528" s="1101"/>
      <c r="T528" s="1101"/>
      <c r="U528" s="1101"/>
      <c r="V528" s="1101"/>
      <c r="W528" s="1101"/>
      <c r="X528" s="1101"/>
      <c r="Y528" s="1101"/>
      <c r="Z528" s="1101"/>
      <c r="AA528" s="1101"/>
      <c r="AC528" s="1462" t="s">
        <v>642</v>
      </c>
      <c r="AD528" s="1463"/>
      <c r="AE528" s="1463"/>
      <c r="AF528" s="1463"/>
      <c r="AG528" s="65" t="s">
        <v>438</v>
      </c>
      <c r="AH528" s="1229"/>
      <c r="AI528" s="1229"/>
      <c r="AJ528" s="1229"/>
      <c r="AK528" s="123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5"/>
      <c r="C529" s="1486"/>
      <c r="D529" s="1486"/>
      <c r="E529" s="1486"/>
      <c r="F529" s="1486"/>
      <c r="G529" s="1486"/>
      <c r="H529" s="1487"/>
      <c r="I529" s="25" t="s">
        <v>456</v>
      </c>
      <c r="J529" s="25"/>
      <c r="K529" s="25"/>
      <c r="L529" s="25"/>
      <c r="M529" s="25"/>
      <c r="N529" s="25"/>
      <c r="O529" s="25"/>
      <c r="P529" s="25"/>
      <c r="Q529" s="25"/>
      <c r="R529" s="25"/>
      <c r="S529" s="25"/>
      <c r="T529" s="25"/>
      <c r="U529" s="25"/>
      <c r="V529" s="25"/>
      <c r="W529" s="25"/>
      <c r="X529" s="25"/>
      <c r="Y529" s="25"/>
      <c r="AC529" s="1462" t="s">
        <v>642</v>
      </c>
      <c r="AD529" s="1463"/>
      <c r="AE529" s="1463"/>
      <c r="AF529" s="1463"/>
      <c r="AG529" s="75" t="s">
        <v>438</v>
      </c>
      <c r="AH529" s="1229"/>
      <c r="AI529" s="1229"/>
      <c r="AJ529" s="1229"/>
      <c r="AK529" s="123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5"/>
      <c r="C530" s="1486"/>
      <c r="D530" s="1486"/>
      <c r="E530" s="1486"/>
      <c r="F530" s="1486"/>
      <c r="G530" s="1486"/>
      <c r="H530" s="1487"/>
      <c r="I530" s="80" t="s">
        <v>457</v>
      </c>
      <c r="J530" s="80"/>
      <c r="K530" s="80"/>
      <c r="L530" s="80"/>
      <c r="M530" s="80"/>
      <c r="N530" s="80"/>
      <c r="O530" s="80"/>
      <c r="P530" s="80"/>
      <c r="Q530" s="80"/>
      <c r="R530" s="80"/>
      <c r="S530" s="80"/>
      <c r="T530" s="80"/>
      <c r="U530" s="80"/>
      <c r="V530" s="80"/>
      <c r="W530" s="80"/>
      <c r="X530" s="80"/>
      <c r="Y530" s="80"/>
      <c r="Z530" s="80"/>
      <c r="AA530" s="80"/>
      <c r="AB530" s="80"/>
      <c r="AC530" s="1462" t="s">
        <v>642</v>
      </c>
      <c r="AD530" s="1463"/>
      <c r="AE530" s="1463"/>
      <c r="AF530" s="1463"/>
      <c r="AG530" s="65" t="s">
        <v>438</v>
      </c>
      <c r="AH530" s="1229"/>
      <c r="AI530" s="1229"/>
      <c r="AJ530" s="1229"/>
      <c r="AK530" s="123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5"/>
      <c r="C531" s="1486"/>
      <c r="D531" s="1486"/>
      <c r="E531" s="1486"/>
      <c r="F531" s="1486"/>
      <c r="G531" s="1486"/>
      <c r="H531" s="1487"/>
      <c r="I531" s="72" t="s">
        <v>611</v>
      </c>
      <c r="J531" s="72"/>
      <c r="K531" s="72"/>
      <c r="L531" s="72"/>
      <c r="M531" s="72"/>
      <c r="N531" s="72"/>
      <c r="O531" s="72"/>
      <c r="P531" s="72"/>
      <c r="Q531" s="72"/>
      <c r="R531" s="72"/>
      <c r="S531" s="72"/>
      <c r="T531" s="72"/>
      <c r="U531" s="72"/>
      <c r="V531" s="72"/>
      <c r="W531" s="72"/>
      <c r="X531" s="25"/>
      <c r="Y531" s="25"/>
      <c r="AC531" s="1462" t="s">
        <v>642</v>
      </c>
      <c r="AD531" s="1463"/>
      <c r="AE531" s="1463"/>
      <c r="AF531" s="1463"/>
      <c r="AG531" s="65" t="s">
        <v>438</v>
      </c>
      <c r="AH531" s="1229"/>
      <c r="AI531" s="1229"/>
      <c r="AJ531" s="1229"/>
      <c r="AK531" s="123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5"/>
      <c r="C532" s="1486"/>
      <c r="D532" s="1486"/>
      <c r="E532" s="1486"/>
      <c r="F532" s="1486"/>
      <c r="G532" s="1486"/>
      <c r="H532" s="1487"/>
      <c r="I532" s="25" t="s">
        <v>612</v>
      </c>
      <c r="J532" s="25"/>
      <c r="K532" s="25"/>
      <c r="L532" s="25"/>
      <c r="M532" s="25"/>
      <c r="N532" s="25"/>
      <c r="O532" s="25"/>
      <c r="P532" s="25"/>
      <c r="Q532" s="25"/>
      <c r="R532" s="25"/>
      <c r="S532" s="25"/>
      <c r="T532" s="25"/>
      <c r="U532" s="25"/>
      <c r="V532" s="25"/>
      <c r="W532" s="25"/>
      <c r="X532" s="25"/>
      <c r="Y532" s="25"/>
      <c r="AC532" s="1462">
        <v>1</v>
      </c>
      <c r="AD532" s="1463"/>
      <c r="AE532" s="1463"/>
      <c r="AF532" s="1463"/>
      <c r="AG532" s="75" t="s">
        <v>438</v>
      </c>
      <c r="AH532" s="1229">
        <v>2021</v>
      </c>
      <c r="AI532" s="1229"/>
      <c r="AJ532" s="1229"/>
      <c r="AK532" s="123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5"/>
      <c r="C533" s="1486"/>
      <c r="D533" s="1486"/>
      <c r="E533" s="1486"/>
      <c r="F533" s="1486"/>
      <c r="G533" s="1486"/>
      <c r="H533" s="1487"/>
      <c r="I533" s="25" t="s">
        <v>613</v>
      </c>
      <c r="J533" s="25"/>
      <c r="K533" s="25"/>
      <c r="L533" s="25"/>
      <c r="M533" s="25"/>
      <c r="N533" s="25"/>
      <c r="O533" s="25"/>
      <c r="P533" s="25"/>
      <c r="Q533" s="25"/>
      <c r="R533" s="25"/>
      <c r="S533" s="25"/>
      <c r="T533" s="25"/>
      <c r="U533" s="25"/>
      <c r="V533" s="25"/>
      <c r="W533" s="25"/>
      <c r="X533" s="25"/>
      <c r="Y533" s="25"/>
      <c r="AC533" s="1462">
        <v>1</v>
      </c>
      <c r="AD533" s="1463"/>
      <c r="AE533" s="1463"/>
      <c r="AF533" s="1463"/>
      <c r="AG533" s="65" t="s">
        <v>438</v>
      </c>
      <c r="AH533" s="1229">
        <v>2023</v>
      </c>
      <c r="AI533" s="1229"/>
      <c r="AJ533" s="1229"/>
      <c r="AK533" s="123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5"/>
      <c r="C534" s="1486"/>
      <c r="D534" s="1486"/>
      <c r="E534" s="1486"/>
      <c r="F534" s="1486"/>
      <c r="G534" s="1486"/>
      <c r="H534" s="1487"/>
      <c r="I534" s="25" t="s">
        <v>614</v>
      </c>
      <c r="J534" s="25"/>
      <c r="K534" s="25"/>
      <c r="L534" s="25"/>
      <c r="M534" s="25"/>
      <c r="N534" s="25"/>
      <c r="O534" s="25"/>
      <c r="P534" s="25"/>
      <c r="Q534" s="25"/>
      <c r="R534" s="25"/>
      <c r="S534" s="25"/>
      <c r="T534" s="25"/>
      <c r="U534" s="25"/>
      <c r="V534" s="25"/>
      <c r="W534" s="25"/>
      <c r="X534" s="25"/>
      <c r="Y534" s="25"/>
      <c r="AC534" s="1462">
        <v>1</v>
      </c>
      <c r="AD534" s="1463"/>
      <c r="AE534" s="1463"/>
      <c r="AF534" s="1463"/>
      <c r="AG534" s="65" t="s">
        <v>438</v>
      </c>
      <c r="AH534" s="1229">
        <v>2023</v>
      </c>
      <c r="AI534" s="1229"/>
      <c r="AJ534" s="1229"/>
      <c r="AK534" s="123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8"/>
      <c r="C535" s="1489"/>
      <c r="D535" s="1489"/>
      <c r="E535" s="1489"/>
      <c r="F535" s="1489"/>
      <c r="G535" s="1489"/>
      <c r="H535" s="1490"/>
      <c r="I535" s="80" t="s">
        <v>496</v>
      </c>
      <c r="J535" s="80"/>
      <c r="K535" s="80"/>
      <c r="L535" s="80"/>
      <c r="M535" s="80"/>
      <c r="N535" s="80"/>
      <c r="O535" s="80"/>
      <c r="P535" s="80"/>
      <c r="Q535" s="80"/>
      <c r="R535" s="80"/>
      <c r="S535" s="80"/>
      <c r="T535" s="80"/>
      <c r="U535" s="80"/>
      <c r="V535" s="80"/>
      <c r="W535" s="80"/>
      <c r="X535" s="80"/>
      <c r="Y535" s="80"/>
      <c r="Z535" s="80"/>
      <c r="AA535" s="80"/>
      <c r="AB535" s="80"/>
      <c r="AC535" s="1462">
        <v>4</v>
      </c>
      <c r="AD535" s="1463"/>
      <c r="AE535" s="1463"/>
      <c r="AF535" s="1463"/>
      <c r="AG535" s="65" t="s">
        <v>438</v>
      </c>
      <c r="AH535" s="1229">
        <v>2023</v>
      </c>
      <c r="AI535" s="1229"/>
      <c r="AJ535" s="1229"/>
      <c r="AK535" s="123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2" t="s">
        <v>590</v>
      </c>
      <c r="B537" s="962"/>
      <c r="C537" s="962"/>
      <c r="D537" s="962"/>
      <c r="E537" s="962"/>
      <c r="F537" s="962"/>
      <c r="G537" s="962"/>
      <c r="H537" s="962"/>
      <c r="I537" s="962"/>
      <c r="J537" s="962"/>
      <c r="K537" s="962"/>
      <c r="L537" s="962"/>
      <c r="M537" s="962"/>
      <c r="N537" s="962"/>
      <c r="O537" s="962"/>
      <c r="P537" s="962"/>
      <c r="Q537" s="962"/>
      <c r="R537" s="962"/>
      <c r="S537" s="962"/>
      <c r="T537" s="962"/>
      <c r="U537" s="962"/>
      <c r="V537" s="962"/>
      <c r="W537" s="962"/>
      <c r="X537" s="962"/>
      <c r="Y537" s="962"/>
      <c r="Z537" s="962"/>
      <c r="AA537" s="962"/>
      <c r="AB537" s="962"/>
      <c r="AC537" s="962"/>
      <c r="AD537" s="962"/>
      <c r="AE537" s="962"/>
      <c r="AF537" s="962"/>
      <c r="AG537" s="962"/>
      <c r="AH537" s="962"/>
      <c r="AI537" s="962"/>
      <c r="AJ537" s="962"/>
      <c r="AK537" s="962"/>
      <c r="AL537" s="96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3"/>
      <c r="B538" s="963"/>
      <c r="C538" s="963"/>
      <c r="D538" s="963"/>
      <c r="E538" s="963"/>
      <c r="F538" s="963"/>
      <c r="G538" s="963"/>
      <c r="H538" s="963"/>
      <c r="I538" s="963"/>
      <c r="J538" s="963"/>
      <c r="K538" s="963"/>
      <c r="L538" s="963"/>
      <c r="M538" s="963"/>
      <c r="N538" s="963"/>
      <c r="O538" s="963"/>
      <c r="P538" s="963"/>
      <c r="Q538" s="963"/>
      <c r="R538" s="963"/>
      <c r="S538" s="963"/>
      <c r="T538" s="963"/>
      <c r="U538" s="963"/>
      <c r="V538" s="963"/>
      <c r="W538" s="963"/>
      <c r="X538" s="963"/>
      <c r="Y538" s="963"/>
      <c r="Z538" s="963"/>
      <c r="AA538" s="963"/>
      <c r="AB538" s="963"/>
      <c r="AC538" s="963"/>
      <c r="AD538" s="963"/>
      <c r="AE538" s="963"/>
      <c r="AF538" s="963"/>
      <c r="AG538" s="963"/>
      <c r="AH538" s="963"/>
      <c r="AI538" s="963"/>
      <c r="AJ538" s="963"/>
      <c r="AK538" s="963"/>
      <c r="AL538" s="96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4" t="s">
        <v>498</v>
      </c>
      <c r="C544" s="1465"/>
      <c r="D544" s="1465"/>
      <c r="E544" s="1465"/>
      <c r="F544" s="1465"/>
      <c r="G544" s="1465"/>
      <c r="H544" s="1465"/>
      <c r="I544" s="1465"/>
      <c r="J544" s="1465"/>
      <c r="K544" s="1465"/>
      <c r="L544" s="1465"/>
      <c r="M544" s="1465"/>
      <c r="N544" s="1465"/>
      <c r="O544" s="1466"/>
      <c r="P544" s="1464" t="s">
        <v>346</v>
      </c>
      <c r="Q544" s="1465"/>
      <c r="R544" s="1465"/>
      <c r="S544" s="1465"/>
      <c r="T544" s="1466"/>
      <c r="U544" s="1464" t="s">
        <v>499</v>
      </c>
      <c r="V544" s="1465"/>
      <c r="W544" s="1465"/>
      <c r="X544" s="1465"/>
      <c r="Y544" s="1466"/>
      <c r="Z544" s="1526" t="s">
        <v>1425</v>
      </c>
      <c r="AA544" s="1527"/>
      <c r="AB544" s="1527"/>
      <c r="AC544" s="1527"/>
      <c r="AD544" s="1528"/>
      <c r="AE544" s="1464" t="s">
        <v>500</v>
      </c>
      <c r="AF544" s="1465"/>
      <c r="AG544" s="1465"/>
      <c r="AH544" s="1465"/>
      <c r="AI544" s="1465"/>
      <c r="AJ544" s="1465"/>
      <c r="AK544" s="146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4" t="s">
        <v>1741</v>
      </c>
      <c r="D545" s="1105"/>
      <c r="E545" s="1105"/>
      <c r="F545" s="1105"/>
      <c r="G545" s="1105"/>
      <c r="H545" s="1105"/>
      <c r="I545" s="1105"/>
      <c r="J545" s="1105"/>
      <c r="K545" s="1105"/>
      <c r="L545" s="1105"/>
      <c r="M545" s="1105"/>
      <c r="N545" s="1105"/>
      <c r="O545" s="1231"/>
      <c r="P545" s="1228">
        <v>30</v>
      </c>
      <c r="Q545" s="1229"/>
      <c r="R545" s="1229"/>
      <c r="S545" s="1229"/>
      <c r="T545" s="1230"/>
      <c r="U545" s="1430">
        <v>3.4500000000000003E-2</v>
      </c>
      <c r="V545" s="1431"/>
      <c r="W545" s="1431"/>
      <c r="X545" s="1431"/>
      <c r="Y545" s="1432"/>
      <c r="Z545" s="1226" t="s">
        <v>1747</v>
      </c>
      <c r="AA545" s="1226"/>
      <c r="AB545" s="1226"/>
      <c r="AC545" s="1226"/>
      <c r="AD545" s="1227"/>
      <c r="AE545" s="1144">
        <v>34314000</v>
      </c>
      <c r="AF545" s="1145"/>
      <c r="AG545" s="1145"/>
      <c r="AH545" s="1145"/>
      <c r="AI545" s="1145"/>
      <c r="AJ545" s="1145"/>
      <c r="AK545" s="1146"/>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4" t="s">
        <v>1742</v>
      </c>
      <c r="D546" s="1105"/>
      <c r="E546" s="1105"/>
      <c r="F546" s="1105"/>
      <c r="G546" s="1105"/>
      <c r="H546" s="1105"/>
      <c r="I546" s="1105"/>
      <c r="J546" s="1105"/>
      <c r="K546" s="1105"/>
      <c r="L546" s="1105"/>
      <c r="M546" s="1105"/>
      <c r="N546" s="1105"/>
      <c r="O546" s="1231"/>
      <c r="P546" s="1228">
        <v>30</v>
      </c>
      <c r="Q546" s="1229"/>
      <c r="R546" s="1229"/>
      <c r="S546" s="1229"/>
      <c r="T546" s="1230"/>
      <c r="U546" s="1430">
        <v>3.7499999999999999E-2</v>
      </c>
      <c r="V546" s="1431"/>
      <c r="W546" s="1431"/>
      <c r="X546" s="1431"/>
      <c r="Y546" s="1432"/>
      <c r="Z546" s="1226" t="s">
        <v>1747</v>
      </c>
      <c r="AA546" s="1226"/>
      <c r="AB546" s="1226"/>
      <c r="AC546" s="1226"/>
      <c r="AD546" s="1227"/>
      <c r="AE546" s="1144">
        <v>3540000</v>
      </c>
      <c r="AF546" s="1145"/>
      <c r="AG546" s="1145"/>
      <c r="AH546" s="1145"/>
      <c r="AI546" s="1145"/>
      <c r="AJ546" s="1145"/>
      <c r="AK546" s="1146"/>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4" t="s">
        <v>1744</v>
      </c>
      <c r="D547" s="1105"/>
      <c r="E547" s="1105"/>
      <c r="F547" s="1105"/>
      <c r="G547" s="1105"/>
      <c r="H547" s="1105"/>
      <c r="I547" s="1105"/>
      <c r="J547" s="1105"/>
      <c r="K547" s="1105"/>
      <c r="L547" s="1105"/>
      <c r="M547" s="1105"/>
      <c r="N547" s="1105"/>
      <c r="O547" s="1231"/>
      <c r="P547" s="1228">
        <f>55*12</f>
        <v>660</v>
      </c>
      <c r="Q547" s="1229"/>
      <c r="R547" s="1229"/>
      <c r="S547" s="1229"/>
      <c r="T547" s="1230"/>
      <c r="U547" s="1430">
        <v>0.02</v>
      </c>
      <c r="V547" s="1431"/>
      <c r="W547" s="1431"/>
      <c r="X547" s="1431"/>
      <c r="Y547" s="1432"/>
      <c r="Z547" s="1226" t="s">
        <v>1747</v>
      </c>
      <c r="AA547" s="1226"/>
      <c r="AB547" s="1226"/>
      <c r="AC547" s="1226"/>
      <c r="AD547" s="1227"/>
      <c r="AE547" s="1144">
        <v>13489960</v>
      </c>
      <c r="AF547" s="1145"/>
      <c r="AG547" s="1145"/>
      <c r="AH547" s="1145"/>
      <c r="AI547" s="1145"/>
      <c r="AJ547" s="1145"/>
      <c r="AK547" s="1146"/>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24" t="s">
        <v>1745</v>
      </c>
      <c r="D548" s="1105"/>
      <c r="E548" s="1105"/>
      <c r="F548" s="1105"/>
      <c r="G548" s="1105"/>
      <c r="H548" s="1105"/>
      <c r="I548" s="1105"/>
      <c r="J548" s="1105"/>
      <c r="K548" s="1105"/>
      <c r="L548" s="1105"/>
      <c r="M548" s="1105"/>
      <c r="N548" s="1105"/>
      <c r="O548" s="1231"/>
      <c r="P548" s="1381" t="s">
        <v>328</v>
      </c>
      <c r="Q548" s="1229"/>
      <c r="R548" s="1229"/>
      <c r="S548" s="1229"/>
      <c r="T548" s="1230"/>
      <c r="U548" s="1430" t="s">
        <v>328</v>
      </c>
      <c r="V548" s="1431"/>
      <c r="W548" s="1431"/>
      <c r="X548" s="1431"/>
      <c r="Y548" s="1432"/>
      <c r="Z548" s="1226"/>
      <c r="AA548" s="1226"/>
      <c r="AB548" s="1226"/>
      <c r="AC548" s="1226"/>
      <c r="AD548" s="1227"/>
      <c r="AE548" s="1144">
        <v>0</v>
      </c>
      <c r="AF548" s="1145"/>
      <c r="AG548" s="1145"/>
      <c r="AH548" s="1145"/>
      <c r="AI548" s="1145"/>
      <c r="AJ548" s="1145"/>
      <c r="AK548" s="1146"/>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24" t="s">
        <v>1746</v>
      </c>
      <c r="D549" s="1105"/>
      <c r="E549" s="1105"/>
      <c r="F549" s="1105"/>
      <c r="G549" s="1105"/>
      <c r="H549" s="1105"/>
      <c r="I549" s="1105"/>
      <c r="J549" s="1105"/>
      <c r="K549" s="1105"/>
      <c r="L549" s="1105"/>
      <c r="M549" s="1105"/>
      <c r="N549" s="1105"/>
      <c r="O549" s="1231"/>
      <c r="P549" s="1228">
        <f>55*12</f>
        <v>660</v>
      </c>
      <c r="Q549" s="1229"/>
      <c r="R549" s="1229"/>
      <c r="S549" s="1229"/>
      <c r="T549" s="1230"/>
      <c r="U549" s="1430">
        <v>0</v>
      </c>
      <c r="V549" s="1431"/>
      <c r="W549" s="1431"/>
      <c r="X549" s="1431"/>
      <c r="Y549" s="1432"/>
      <c r="Z549" s="1226" t="s">
        <v>1747</v>
      </c>
      <c r="AA549" s="1226"/>
      <c r="AB549" s="1226"/>
      <c r="AC549" s="1226"/>
      <c r="AD549" s="1227"/>
      <c r="AE549" s="1144">
        <v>3577755</v>
      </c>
      <c r="AF549" s="1145"/>
      <c r="AG549" s="1145"/>
      <c r="AH549" s="1145"/>
      <c r="AI549" s="1145"/>
      <c r="AJ549" s="1145"/>
      <c r="AK549" s="1146"/>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24" t="s">
        <v>1748</v>
      </c>
      <c r="D550" s="1105"/>
      <c r="E550" s="1105"/>
      <c r="F550" s="1105"/>
      <c r="G550" s="1105"/>
      <c r="H550" s="1105"/>
      <c r="I550" s="1105"/>
      <c r="J550" s="1105"/>
      <c r="K550" s="1105"/>
      <c r="L550" s="1105"/>
      <c r="M550" s="1105"/>
      <c r="N550" s="1105"/>
      <c r="O550" s="1231"/>
      <c r="P550" s="1228">
        <f>15*12</f>
        <v>180</v>
      </c>
      <c r="Q550" s="1229"/>
      <c r="R550" s="1229"/>
      <c r="S550" s="1229"/>
      <c r="T550" s="1230"/>
      <c r="U550" s="1430">
        <v>0</v>
      </c>
      <c r="V550" s="1431"/>
      <c r="W550" s="1431"/>
      <c r="X550" s="1431"/>
      <c r="Y550" s="1432"/>
      <c r="Z550" s="1226" t="s">
        <v>1747</v>
      </c>
      <c r="AA550" s="1226"/>
      <c r="AB550" s="1226"/>
      <c r="AC550" s="1226"/>
      <c r="AD550" s="1227"/>
      <c r="AE550" s="1144">
        <v>371947</v>
      </c>
      <c r="AF550" s="1145"/>
      <c r="AG550" s="1145"/>
      <c r="AH550" s="1145"/>
      <c r="AI550" s="1145"/>
      <c r="AJ550" s="1145"/>
      <c r="AK550" s="1146"/>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24" t="s">
        <v>1749</v>
      </c>
      <c r="D551" s="1105"/>
      <c r="E551" s="1105"/>
      <c r="F551" s="1105"/>
      <c r="G551" s="1105"/>
      <c r="H551" s="1105"/>
      <c r="I551" s="1105"/>
      <c r="J551" s="1105"/>
      <c r="K551" s="1105"/>
      <c r="L551" s="1105"/>
      <c r="M551" s="1105"/>
      <c r="N551" s="1105"/>
      <c r="O551" s="1231"/>
      <c r="P551" s="1381" t="s">
        <v>328</v>
      </c>
      <c r="Q551" s="1229"/>
      <c r="R551" s="1229"/>
      <c r="S551" s="1229"/>
      <c r="T551" s="1230"/>
      <c r="U551" s="1430" t="s">
        <v>328</v>
      </c>
      <c r="V551" s="1431"/>
      <c r="W551" s="1431"/>
      <c r="X551" s="1431"/>
      <c r="Y551" s="1432"/>
      <c r="Z551" s="1226"/>
      <c r="AA551" s="1226"/>
      <c r="AB551" s="1226"/>
      <c r="AC551" s="1226"/>
      <c r="AD551" s="1227"/>
      <c r="AE551" s="1144">
        <v>3073099</v>
      </c>
      <c r="AF551" s="1145"/>
      <c r="AG551" s="1145"/>
      <c r="AH551" s="1145"/>
      <c r="AI551" s="1145"/>
      <c r="AJ551" s="1145"/>
      <c r="AK551" s="1146"/>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24" t="s">
        <v>1750</v>
      </c>
      <c r="D552" s="1105"/>
      <c r="E552" s="1105"/>
      <c r="F552" s="1105"/>
      <c r="G552" s="1105"/>
      <c r="H552" s="1105"/>
      <c r="I552" s="1105"/>
      <c r="J552" s="1105"/>
      <c r="K552" s="1105"/>
      <c r="L552" s="1105"/>
      <c r="M552" s="1105"/>
      <c r="N552" s="1105"/>
      <c r="O552" s="1231"/>
      <c r="P552" s="1381" t="s">
        <v>328</v>
      </c>
      <c r="Q552" s="1229"/>
      <c r="R552" s="1229"/>
      <c r="S552" s="1229"/>
      <c r="T552" s="1230"/>
      <c r="U552" s="1430" t="s">
        <v>328</v>
      </c>
      <c r="V552" s="1431"/>
      <c r="W552" s="1431"/>
      <c r="X552" s="1431"/>
      <c r="Y552" s="1432"/>
      <c r="Z552" s="1226"/>
      <c r="AA552" s="1226"/>
      <c r="AB552" s="1226"/>
      <c r="AC552" s="1226"/>
      <c r="AD552" s="1227"/>
      <c r="AE552" s="1144">
        <v>2164608</v>
      </c>
      <c r="AF552" s="1145"/>
      <c r="AG552" s="1145"/>
      <c r="AH552" s="1145"/>
      <c r="AI552" s="1145"/>
      <c r="AJ552" s="1145"/>
      <c r="AK552" s="1146"/>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05"/>
      <c r="D553" s="1105"/>
      <c r="E553" s="1105"/>
      <c r="F553" s="1105"/>
      <c r="G553" s="1105"/>
      <c r="H553" s="1105"/>
      <c r="I553" s="1105"/>
      <c r="J553" s="1105"/>
      <c r="K553" s="1105"/>
      <c r="L553" s="1105"/>
      <c r="M553" s="1105"/>
      <c r="N553" s="1105"/>
      <c r="O553" s="1231"/>
      <c r="P553" s="1228"/>
      <c r="Q553" s="1229"/>
      <c r="R553" s="1229"/>
      <c r="S553" s="1229"/>
      <c r="T553" s="1230"/>
      <c r="U553" s="1430"/>
      <c r="V553" s="1431"/>
      <c r="W553" s="1431"/>
      <c r="X553" s="1431"/>
      <c r="Y553" s="1432"/>
      <c r="Z553" s="1226"/>
      <c r="AA553" s="1226"/>
      <c r="AB553" s="1226"/>
      <c r="AC553" s="1226"/>
      <c r="AD553" s="1227"/>
      <c r="AE553" s="1144"/>
      <c r="AF553" s="1145"/>
      <c r="AG553" s="1145"/>
      <c r="AH553" s="1145"/>
      <c r="AI553" s="1145"/>
      <c r="AJ553" s="1145"/>
      <c r="AK553" s="1146"/>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05"/>
      <c r="D554" s="1105"/>
      <c r="E554" s="1105"/>
      <c r="F554" s="1105"/>
      <c r="G554" s="1105"/>
      <c r="H554" s="1105"/>
      <c r="I554" s="1105"/>
      <c r="J554" s="1105"/>
      <c r="K554" s="1105"/>
      <c r="L554" s="1105"/>
      <c r="M554" s="1105"/>
      <c r="N554" s="1105"/>
      <c r="O554" s="1231"/>
      <c r="P554" s="1228"/>
      <c r="Q554" s="1229"/>
      <c r="R554" s="1229"/>
      <c r="S554" s="1229"/>
      <c r="T554" s="1230"/>
      <c r="U554" s="1430"/>
      <c r="V554" s="1431"/>
      <c r="W554" s="1431"/>
      <c r="X554" s="1431"/>
      <c r="Y554" s="1432"/>
      <c r="Z554" s="1226"/>
      <c r="AA554" s="1226"/>
      <c r="AB554" s="1226"/>
      <c r="AC554" s="1226"/>
      <c r="AD554" s="1227"/>
      <c r="AE554" s="1144"/>
      <c r="AF554" s="1145"/>
      <c r="AG554" s="1145"/>
      <c r="AH554" s="1145"/>
      <c r="AI554" s="1145"/>
      <c r="AJ554" s="1145"/>
      <c r="AK554" s="1146"/>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5"/>
      <c r="D555" s="1105"/>
      <c r="E555" s="1105"/>
      <c r="F555" s="1105"/>
      <c r="G555" s="1105"/>
      <c r="H555" s="1105"/>
      <c r="I555" s="1105"/>
      <c r="J555" s="1105"/>
      <c r="K555" s="1105"/>
      <c r="L555" s="1105"/>
      <c r="M555" s="1105"/>
      <c r="N555" s="1105"/>
      <c r="O555" s="1231"/>
      <c r="P555" s="1228"/>
      <c r="Q555" s="1229"/>
      <c r="R555" s="1229"/>
      <c r="S555" s="1229"/>
      <c r="T555" s="1230"/>
      <c r="U555" s="1430"/>
      <c r="V555" s="1431"/>
      <c r="W555" s="1431"/>
      <c r="X555" s="1431"/>
      <c r="Y555" s="1432"/>
      <c r="Z555" s="1226"/>
      <c r="AA555" s="1226"/>
      <c r="AB555" s="1226"/>
      <c r="AC555" s="1226"/>
      <c r="AD555" s="1227"/>
      <c r="AE555" s="1144"/>
      <c r="AF555" s="1145"/>
      <c r="AG555" s="1145"/>
      <c r="AH555" s="1145"/>
      <c r="AI555" s="1145"/>
      <c r="AJ555" s="1145"/>
      <c r="AK555" s="1146"/>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5"/>
      <c r="D556" s="1105"/>
      <c r="E556" s="1105"/>
      <c r="F556" s="1105"/>
      <c r="G556" s="1105"/>
      <c r="H556" s="1105"/>
      <c r="I556" s="1105"/>
      <c r="J556" s="1105"/>
      <c r="K556" s="1105"/>
      <c r="L556" s="1105"/>
      <c r="M556" s="1105"/>
      <c r="N556" s="1105"/>
      <c r="O556" s="1231"/>
      <c r="P556" s="1228"/>
      <c r="Q556" s="1229"/>
      <c r="R556" s="1229"/>
      <c r="S556" s="1229"/>
      <c r="T556" s="1230"/>
      <c r="U556" s="1430"/>
      <c r="V556" s="1431"/>
      <c r="W556" s="1431"/>
      <c r="X556" s="1431"/>
      <c r="Y556" s="1432"/>
      <c r="Z556" s="1226"/>
      <c r="AA556" s="1226"/>
      <c r="AB556" s="1226"/>
      <c r="AC556" s="1226"/>
      <c r="AD556" s="1227"/>
      <c r="AE556" s="1144"/>
      <c r="AF556" s="1145"/>
      <c r="AG556" s="1145"/>
      <c r="AH556" s="1145"/>
      <c r="AI556" s="1145"/>
      <c r="AJ556" s="1145"/>
      <c r="AK556" s="1146"/>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9" t="s">
        <v>134</v>
      </c>
      <c r="C557" s="1170"/>
      <c r="D557" s="1170"/>
      <c r="E557" s="1170"/>
      <c r="F557" s="1170"/>
      <c r="G557" s="1170"/>
      <c r="H557" s="1170"/>
      <c r="I557" s="1170"/>
      <c r="J557" s="1170"/>
      <c r="K557" s="1170"/>
      <c r="L557" s="1170"/>
      <c r="M557" s="1170"/>
      <c r="N557" s="1170"/>
      <c r="O557" s="1170"/>
      <c r="P557" s="1170"/>
      <c r="Q557" s="1170"/>
      <c r="R557" s="1170"/>
      <c r="S557" s="1170"/>
      <c r="T557" s="1170"/>
      <c r="U557" s="1170"/>
      <c r="V557" s="1170"/>
      <c r="W557" s="1170"/>
      <c r="X557" s="1170"/>
      <c r="Y557" s="1170"/>
      <c r="Z557" s="1170"/>
      <c r="AA557" s="1170"/>
      <c r="AB557" s="1170"/>
      <c r="AC557" s="1170"/>
      <c r="AD557" s="1171"/>
      <c r="AE557" s="1211">
        <f>SUM(AE545:AK556)</f>
        <v>60531369</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03" t="str">
        <f>C545</f>
        <v>Tax-Exempt Bonds Construction (SVB)</v>
      </c>
      <c r="H559" s="1103"/>
      <c r="I559" s="1103"/>
      <c r="J559" s="1103"/>
      <c r="K559" s="1103"/>
      <c r="L559" s="1103"/>
      <c r="M559" s="1103"/>
      <c r="N559" s="1103"/>
      <c r="O559" s="1103"/>
      <c r="P559" s="1103"/>
      <c r="Q559" s="1103"/>
      <c r="R559" s="1103"/>
      <c r="S559" s="14"/>
      <c r="T559" s="87" t="s">
        <v>120</v>
      </c>
      <c r="U559" s="12" t="s">
        <v>510</v>
      </c>
      <c r="Z559" s="1103" t="str">
        <f>C546</f>
        <v>Taxable Construction Loan (SVB)</v>
      </c>
      <c r="AA559" s="1103"/>
      <c r="AB559" s="1103"/>
      <c r="AC559" s="1103"/>
      <c r="AD559" s="1103"/>
      <c r="AE559" s="1103"/>
      <c r="AF559" s="1103"/>
      <c r="AG559" s="1103"/>
      <c r="AH559" s="1103"/>
      <c r="AI559" s="1103"/>
      <c r="AJ559" s="1103"/>
      <c r="AK559" s="1103"/>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1" t="s">
        <v>1776</v>
      </c>
      <c r="H560" s="1101"/>
      <c r="I560" s="1101"/>
      <c r="J560" s="1101"/>
      <c r="K560" s="1101"/>
      <c r="L560" s="1101"/>
      <c r="M560" s="1101"/>
      <c r="N560" s="1101"/>
      <c r="O560" s="1101"/>
      <c r="P560" s="1101"/>
      <c r="Q560" s="1101"/>
      <c r="R560" s="1101"/>
      <c r="S560" s="14"/>
      <c r="T560" s="35"/>
      <c r="U560" s="12" t="s">
        <v>92</v>
      </c>
      <c r="Z560" s="1101" t="s">
        <v>1776</v>
      </c>
      <c r="AA560" s="1101"/>
      <c r="AB560" s="1101"/>
      <c r="AC560" s="1101"/>
      <c r="AD560" s="1101"/>
      <c r="AE560" s="1101"/>
      <c r="AF560" s="1101"/>
      <c r="AG560" s="1101"/>
      <c r="AH560" s="1101"/>
      <c r="AI560" s="1101"/>
      <c r="AJ560" s="1101"/>
      <c r="AK560" s="110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9" t="s">
        <v>1777</v>
      </c>
      <c r="H561" s="1101"/>
      <c r="I561" s="1101"/>
      <c r="J561" s="1101"/>
      <c r="K561" s="1101"/>
      <c r="L561" s="1101"/>
      <c r="M561" s="1101"/>
      <c r="N561" s="1101"/>
      <c r="O561" s="1101"/>
      <c r="P561" s="1101"/>
      <c r="Q561" s="1101"/>
      <c r="R561" s="1101"/>
      <c r="S561" s="88"/>
      <c r="T561" s="35"/>
      <c r="U561" s="12" t="s">
        <v>631</v>
      </c>
      <c r="Z561" s="1099" t="s">
        <v>1777</v>
      </c>
      <c r="AA561" s="1101"/>
      <c r="AB561" s="1101"/>
      <c r="AC561" s="1101"/>
      <c r="AD561" s="1101"/>
      <c r="AE561" s="1101"/>
      <c r="AF561" s="1101"/>
      <c r="AG561" s="1101"/>
      <c r="AH561" s="1101"/>
      <c r="AI561" s="1101"/>
      <c r="AJ561" s="1101"/>
      <c r="AK561" s="110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1" t="s">
        <v>1778</v>
      </c>
      <c r="H562" s="1101"/>
      <c r="I562" s="1101"/>
      <c r="J562" s="1101"/>
      <c r="K562" s="1101"/>
      <c r="L562" s="1101"/>
      <c r="M562" s="1101"/>
      <c r="N562" s="1101"/>
      <c r="O562" s="1101"/>
      <c r="P562" s="1101"/>
      <c r="Q562" s="1101"/>
      <c r="R562" s="1101"/>
      <c r="S562" s="14"/>
      <c r="T562" s="35"/>
      <c r="U562" s="12" t="s">
        <v>19</v>
      </c>
      <c r="Z562" s="1101" t="s">
        <v>1778</v>
      </c>
      <c r="AA562" s="1101"/>
      <c r="AB562" s="1101"/>
      <c r="AC562" s="1101"/>
      <c r="AD562" s="1101"/>
      <c r="AE562" s="1101"/>
      <c r="AF562" s="1101"/>
      <c r="AG562" s="1101"/>
      <c r="AH562" s="1101"/>
      <c r="AI562" s="1101"/>
      <c r="AJ562" s="1101"/>
      <c r="AK562" s="110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04" t="s">
        <v>1779</v>
      </c>
      <c r="H563" s="1104"/>
      <c r="I563" s="1104"/>
      <c r="J563" s="1104"/>
      <c r="K563" s="1104"/>
      <c r="L563" s="1104"/>
      <c r="O563" s="140" t="s">
        <v>220</v>
      </c>
      <c r="P563" s="1105"/>
      <c r="Q563" s="1105"/>
      <c r="R563" s="1105"/>
      <c r="S563" s="16"/>
      <c r="T563" s="35"/>
      <c r="U563" s="12" t="s">
        <v>338</v>
      </c>
      <c r="Z563" s="1104" t="s">
        <v>1779</v>
      </c>
      <c r="AA563" s="1104"/>
      <c r="AB563" s="1104"/>
      <c r="AC563" s="1104"/>
      <c r="AD563" s="1104"/>
      <c r="AE563" s="1104"/>
      <c r="AH563" s="140" t="s">
        <v>220</v>
      </c>
      <c r="AI563" s="1105"/>
      <c r="AJ563" s="1105"/>
      <c r="AK563" s="110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9" t="s">
        <v>1757</v>
      </c>
      <c r="I564" s="1101"/>
      <c r="J564" s="1101"/>
      <c r="K564" s="1101"/>
      <c r="L564" s="1101"/>
      <c r="M564" s="1101"/>
      <c r="N564" s="1101"/>
      <c r="O564" s="1101"/>
      <c r="P564" s="1101"/>
      <c r="Q564" s="1101"/>
      <c r="R564" s="1101"/>
      <c r="S564" s="14"/>
      <c r="T564" s="35"/>
      <c r="U564" s="12" t="s">
        <v>20</v>
      </c>
      <c r="AA564" s="1099" t="s">
        <v>1758</v>
      </c>
      <c r="AB564" s="1101"/>
      <c r="AC564" s="1101"/>
      <c r="AD564" s="1101"/>
      <c r="AE564" s="1101"/>
      <c r="AF564" s="1101"/>
      <c r="AG564" s="1101"/>
      <c r="AH564" s="1101"/>
      <c r="AI564" s="1101"/>
      <c r="AJ564" s="1101"/>
      <c r="AK564" s="110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31" t="s">
        <v>1751</v>
      </c>
      <c r="N565" s="1532"/>
      <c r="O565" s="1532"/>
      <c r="P565" s="1532"/>
      <c r="Q565" s="1532"/>
      <c r="R565" s="1532"/>
      <c r="S565" s="14"/>
      <c r="T565" s="35"/>
      <c r="U565" s="530" t="s">
        <v>1426</v>
      </c>
      <c r="V565" s="743"/>
      <c r="W565" s="743"/>
      <c r="X565" s="743"/>
      <c r="Y565" s="743"/>
      <c r="Z565" s="743"/>
      <c r="AA565" s="14"/>
      <c r="AB565" s="14"/>
      <c r="AC565" s="14"/>
      <c r="AD565" s="14"/>
      <c r="AE565" s="14"/>
      <c r="AF565" s="1531" t="s">
        <v>1751</v>
      </c>
      <c r="AG565" s="1532"/>
      <c r="AH565" s="1532"/>
      <c r="AI565" s="1532"/>
      <c r="AJ565" s="1532"/>
      <c r="AK565" s="153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2" t="s">
        <v>592</v>
      </c>
      <c r="O566" s="1102"/>
      <c r="T566" s="35"/>
      <c r="U566" s="12" t="s">
        <v>22</v>
      </c>
      <c r="AG566" s="1102" t="s">
        <v>592</v>
      </c>
      <c r="AH566" s="110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3" t="str">
        <f>C547</f>
        <v>City of San Jose Loan</v>
      </c>
      <c r="H568" s="1103"/>
      <c r="I568" s="1103"/>
      <c r="J568" s="1103"/>
      <c r="K568" s="1103"/>
      <c r="L568" s="1103"/>
      <c r="M568" s="1103"/>
      <c r="N568" s="1103"/>
      <c r="O568" s="1103"/>
      <c r="P568" s="1103"/>
      <c r="Q568" s="1103"/>
      <c r="R568" s="1103"/>
      <c r="T568" s="87" t="s">
        <v>632</v>
      </c>
      <c r="U568" s="12" t="s">
        <v>510</v>
      </c>
      <c r="Z568" s="1103" t="str">
        <f>C548</f>
        <v>Land Donation</v>
      </c>
      <c r="AA568" s="1103"/>
      <c r="AB568" s="1103"/>
      <c r="AC568" s="1103"/>
      <c r="AD568" s="1103"/>
      <c r="AE568" s="1103"/>
      <c r="AF568" s="1103"/>
      <c r="AG568" s="1103"/>
      <c r="AH568" s="1103"/>
      <c r="AI568" s="1103"/>
      <c r="AJ568" s="1103"/>
      <c r="AK568" s="110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9" t="s">
        <v>1780</v>
      </c>
      <c r="H569" s="1101"/>
      <c r="I569" s="1101"/>
      <c r="J569" s="1101"/>
      <c r="K569" s="1101"/>
      <c r="L569" s="1101"/>
      <c r="M569" s="1101"/>
      <c r="N569" s="1101"/>
      <c r="O569" s="1101"/>
      <c r="P569" s="1101"/>
      <c r="Q569" s="1101"/>
      <c r="R569" s="1101"/>
      <c r="T569" s="35"/>
      <c r="U569" s="12" t="s">
        <v>92</v>
      </c>
      <c r="Z569" s="1099" t="s">
        <v>1780</v>
      </c>
      <c r="AA569" s="1101"/>
      <c r="AB569" s="1101"/>
      <c r="AC569" s="1101"/>
      <c r="AD569" s="1101"/>
      <c r="AE569" s="1101"/>
      <c r="AF569" s="1101"/>
      <c r="AG569" s="1101"/>
      <c r="AH569" s="1101"/>
      <c r="AI569" s="1101"/>
      <c r="AJ569" s="1101"/>
      <c r="AK569" s="11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24" t="s">
        <v>1781</v>
      </c>
      <c r="H570" s="1122"/>
      <c r="I570" s="1122"/>
      <c r="J570" s="1122"/>
      <c r="K570" s="1122"/>
      <c r="L570" s="1122"/>
      <c r="M570" s="1122"/>
      <c r="N570" s="1122"/>
      <c r="O570" s="1122"/>
      <c r="P570" s="1122"/>
      <c r="Q570" s="1122"/>
      <c r="R570" s="1122"/>
      <c r="T570" s="35"/>
      <c r="U570" s="12" t="s">
        <v>631</v>
      </c>
      <c r="Z570" s="1124" t="s">
        <v>1781</v>
      </c>
      <c r="AA570" s="1122"/>
      <c r="AB570" s="1122"/>
      <c r="AC570" s="1122"/>
      <c r="AD570" s="1122"/>
      <c r="AE570" s="1122"/>
      <c r="AF570" s="1122"/>
      <c r="AG570" s="1122"/>
      <c r="AH570" s="1122"/>
      <c r="AI570" s="1122"/>
      <c r="AJ570" s="1122"/>
      <c r="AK570" s="1122"/>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4" t="s">
        <v>1715</v>
      </c>
      <c r="H571" s="1122"/>
      <c r="I571" s="1122"/>
      <c r="J571" s="1122"/>
      <c r="K571" s="1122"/>
      <c r="L571" s="1122"/>
      <c r="M571" s="1122"/>
      <c r="N571" s="1122"/>
      <c r="O571" s="1122"/>
      <c r="P571" s="1122"/>
      <c r="Q571" s="1122"/>
      <c r="R571" s="1122"/>
      <c r="T571" s="35"/>
      <c r="U571" s="12" t="s">
        <v>19</v>
      </c>
      <c r="Z571" s="1124" t="s">
        <v>1715</v>
      </c>
      <c r="AA571" s="1122"/>
      <c r="AB571" s="1122"/>
      <c r="AC571" s="1122"/>
      <c r="AD571" s="1122"/>
      <c r="AE571" s="1122"/>
      <c r="AF571" s="1122"/>
      <c r="AG571" s="1122"/>
      <c r="AH571" s="1122"/>
      <c r="AI571" s="1122"/>
      <c r="AJ571" s="1122"/>
      <c r="AK571" s="1122"/>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4" t="s">
        <v>1716</v>
      </c>
      <c r="H572" s="1104"/>
      <c r="I572" s="1104"/>
      <c r="J572" s="1104"/>
      <c r="K572" s="1104"/>
      <c r="L572" s="1104"/>
      <c r="O572" s="140" t="s">
        <v>220</v>
      </c>
      <c r="P572" s="1105"/>
      <c r="Q572" s="1105"/>
      <c r="R572" s="1105"/>
      <c r="T572" s="35"/>
      <c r="U572" s="12" t="s">
        <v>338</v>
      </c>
      <c r="Z572" s="1104" t="s">
        <v>1716</v>
      </c>
      <c r="AA572" s="1104"/>
      <c r="AB572" s="1104"/>
      <c r="AC572" s="1104"/>
      <c r="AD572" s="1104"/>
      <c r="AE572" s="1104"/>
      <c r="AH572" s="140" t="s">
        <v>220</v>
      </c>
      <c r="AI572" s="1105"/>
      <c r="AJ572" s="1105"/>
      <c r="AK572" s="110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9" t="s">
        <v>1752</v>
      </c>
      <c r="I573" s="1101"/>
      <c r="J573" s="1101"/>
      <c r="K573" s="1101"/>
      <c r="L573" s="1101"/>
      <c r="M573" s="1101"/>
      <c r="N573" s="1101"/>
      <c r="O573" s="1101"/>
      <c r="P573" s="1101"/>
      <c r="Q573" s="1101"/>
      <c r="R573" s="1101"/>
      <c r="T573" s="35"/>
      <c r="U573" s="12" t="s">
        <v>20</v>
      </c>
      <c r="AA573" s="1099" t="s">
        <v>1745</v>
      </c>
      <c r="AB573" s="1101"/>
      <c r="AC573" s="1101"/>
      <c r="AD573" s="1101"/>
      <c r="AE573" s="1101"/>
      <c r="AF573" s="1101"/>
      <c r="AG573" s="1101"/>
      <c r="AH573" s="1101"/>
      <c r="AI573" s="1101"/>
      <c r="AJ573" s="1101"/>
      <c r="AK573" s="110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2" t="s">
        <v>592</v>
      </c>
      <c r="O574" s="1102"/>
      <c r="T574" s="35"/>
      <c r="U574" s="12" t="s">
        <v>22</v>
      </c>
      <c r="AG574" s="1102" t="s">
        <v>592</v>
      </c>
      <c r="AH574" s="110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3" t="str">
        <f>C549</f>
        <v>HCD Infill Loan</v>
      </c>
      <c r="H576" s="1103"/>
      <c r="I576" s="1103"/>
      <c r="J576" s="1103"/>
      <c r="K576" s="1103"/>
      <c r="L576" s="1103"/>
      <c r="M576" s="1103"/>
      <c r="N576" s="1103"/>
      <c r="O576" s="1103"/>
      <c r="P576" s="1103"/>
      <c r="Q576" s="1103"/>
      <c r="R576" s="1103"/>
      <c r="T576" s="87" t="s">
        <v>635</v>
      </c>
      <c r="U576" s="12" t="s">
        <v>510</v>
      </c>
      <c r="Z576" s="1103" t="str">
        <f>C550</f>
        <v>Deferred Developer Fee</v>
      </c>
      <c r="AA576" s="1103"/>
      <c r="AB576" s="1103"/>
      <c r="AC576" s="1103"/>
      <c r="AD576" s="1103"/>
      <c r="AE576" s="1103"/>
      <c r="AF576" s="1103"/>
      <c r="AG576" s="1103"/>
      <c r="AH576" s="1103"/>
      <c r="AI576" s="1103"/>
      <c r="AJ576" s="1103"/>
      <c r="AK576" s="110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1" t="s">
        <v>1790</v>
      </c>
      <c r="H577" s="1101"/>
      <c r="I577" s="1101"/>
      <c r="J577" s="1101"/>
      <c r="K577" s="1101"/>
      <c r="L577" s="1101"/>
      <c r="M577" s="1101"/>
      <c r="N577" s="1101"/>
      <c r="O577" s="1101"/>
      <c r="P577" s="1101"/>
      <c r="Q577" s="1101"/>
      <c r="R577" s="1101"/>
      <c r="T577" s="35"/>
      <c r="U577" s="12" t="s">
        <v>92</v>
      </c>
      <c r="Z577" s="1099" t="s">
        <v>1658</v>
      </c>
      <c r="AA577" s="1101"/>
      <c r="AB577" s="1101"/>
      <c r="AC577" s="1101"/>
      <c r="AD577" s="1101"/>
      <c r="AE577" s="1101"/>
      <c r="AF577" s="1101"/>
      <c r="AG577" s="1101"/>
      <c r="AH577" s="1101"/>
      <c r="AI577" s="1101"/>
      <c r="AJ577" s="1101"/>
      <c r="AK577" s="110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01" t="s">
        <v>1791</v>
      </c>
      <c r="H578" s="1101"/>
      <c r="I578" s="1101"/>
      <c r="J578" s="1101"/>
      <c r="K578" s="1101"/>
      <c r="L578" s="1101"/>
      <c r="M578" s="1101"/>
      <c r="N578" s="1101"/>
      <c r="O578" s="1101"/>
      <c r="P578" s="1101"/>
      <c r="Q578" s="1101"/>
      <c r="R578" s="1101"/>
      <c r="T578" s="35"/>
      <c r="U578" s="12" t="s">
        <v>631</v>
      </c>
      <c r="Z578" s="1124" t="s">
        <v>1782</v>
      </c>
      <c r="AA578" s="1122"/>
      <c r="AB578" s="1122"/>
      <c r="AC578" s="1122"/>
      <c r="AD578" s="1122"/>
      <c r="AE578" s="1122"/>
      <c r="AF578" s="1122"/>
      <c r="AG578" s="1122"/>
      <c r="AH578" s="1122"/>
      <c r="AI578" s="1122"/>
      <c r="AJ578" s="1122"/>
      <c r="AK578" s="1122"/>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1" t="s">
        <v>1792</v>
      </c>
      <c r="H579" s="1101"/>
      <c r="I579" s="1101"/>
      <c r="J579" s="1101"/>
      <c r="K579" s="1101"/>
      <c r="L579" s="1101"/>
      <c r="M579" s="1101"/>
      <c r="N579" s="1101"/>
      <c r="O579" s="1101"/>
      <c r="P579" s="1101"/>
      <c r="Q579" s="1101"/>
      <c r="R579" s="1101"/>
      <c r="T579" s="35"/>
      <c r="U579" s="12" t="s">
        <v>19</v>
      </c>
      <c r="Z579" s="1124" t="s">
        <v>1661</v>
      </c>
      <c r="AA579" s="1122"/>
      <c r="AB579" s="1122"/>
      <c r="AC579" s="1122"/>
      <c r="AD579" s="1122"/>
      <c r="AE579" s="1122"/>
      <c r="AF579" s="1122"/>
      <c r="AG579" s="1122"/>
      <c r="AH579" s="1122"/>
      <c r="AI579" s="1122"/>
      <c r="AJ579" s="1122"/>
      <c r="AK579" s="1122"/>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4" t="s">
        <v>1793</v>
      </c>
      <c r="H580" s="1127"/>
      <c r="I580" s="1127"/>
      <c r="J580" s="1127"/>
      <c r="K580" s="1127"/>
      <c r="L580" s="1127"/>
      <c r="O580" s="140" t="s">
        <v>220</v>
      </c>
      <c r="P580" s="1105"/>
      <c r="Q580" s="1105"/>
      <c r="R580" s="1105"/>
      <c r="T580" s="35"/>
      <c r="U580" s="12" t="s">
        <v>338</v>
      </c>
      <c r="Z580" s="1104" t="s">
        <v>1662</v>
      </c>
      <c r="AA580" s="1104"/>
      <c r="AB580" s="1104"/>
      <c r="AC580" s="1104"/>
      <c r="AD580" s="1104"/>
      <c r="AE580" s="1104"/>
      <c r="AH580" s="140" t="s">
        <v>220</v>
      </c>
      <c r="AI580" s="1105"/>
      <c r="AJ580" s="1105"/>
      <c r="AK580" s="1105"/>
    </row>
    <row r="581" spans="1:112" ht="12.75">
      <c r="A581" s="35"/>
      <c r="B581" s="12" t="s">
        <v>20</v>
      </c>
      <c r="H581" s="1099" t="s">
        <v>1753</v>
      </c>
      <c r="I581" s="1101"/>
      <c r="J581" s="1101"/>
      <c r="K581" s="1101"/>
      <c r="L581" s="1101"/>
      <c r="M581" s="1101"/>
      <c r="N581" s="1101"/>
      <c r="O581" s="1101"/>
      <c r="P581" s="1101"/>
      <c r="Q581" s="1101"/>
      <c r="R581" s="1101"/>
      <c r="T581" s="35"/>
      <c r="U581" s="12" t="s">
        <v>20</v>
      </c>
      <c r="AA581" s="1099" t="s">
        <v>1748</v>
      </c>
      <c r="AB581" s="1101"/>
      <c r="AC581" s="1101"/>
      <c r="AD581" s="1101"/>
      <c r="AE581" s="1101"/>
      <c r="AF581" s="1101"/>
      <c r="AG581" s="1101"/>
      <c r="AH581" s="1101"/>
      <c r="AI581" s="1101"/>
      <c r="AJ581" s="1101"/>
      <c r="AK581" s="110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2" t="s">
        <v>723</v>
      </c>
      <c r="O582" s="1102"/>
      <c r="T582" s="35"/>
      <c r="U582" s="12" t="s">
        <v>22</v>
      </c>
      <c r="AG582" s="1102" t="s">
        <v>592</v>
      </c>
      <c r="AH582" s="110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3" t="str">
        <f>C551</f>
        <v>Costs Deferred Until Perm</v>
      </c>
      <c r="H584" s="1103"/>
      <c r="I584" s="1103"/>
      <c r="J584" s="1103"/>
      <c r="K584" s="1103"/>
      <c r="L584" s="1103"/>
      <c r="M584" s="1103"/>
      <c r="N584" s="1103"/>
      <c r="O584" s="1103"/>
      <c r="P584" s="1103"/>
      <c r="Q584" s="1103"/>
      <c r="R584" s="1103"/>
      <c r="T584" s="87" t="s">
        <v>502</v>
      </c>
      <c r="U584" s="12" t="s">
        <v>510</v>
      </c>
      <c r="Z584" s="1103" t="str">
        <f>C552</f>
        <v>LP Equity</v>
      </c>
      <c r="AA584" s="1103"/>
      <c r="AB584" s="1103"/>
      <c r="AC584" s="1103"/>
      <c r="AD584" s="1103"/>
      <c r="AE584" s="1103"/>
      <c r="AF584" s="1103"/>
      <c r="AG584" s="1103"/>
      <c r="AH584" s="1103"/>
      <c r="AI584" s="1103"/>
      <c r="AJ584" s="1103"/>
      <c r="AK584" s="110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1"/>
      <c r="H585" s="1101"/>
      <c r="I585" s="1101"/>
      <c r="J585" s="1101"/>
      <c r="K585" s="1101"/>
      <c r="L585" s="1101"/>
      <c r="M585" s="1101"/>
      <c r="N585" s="1101"/>
      <c r="O585" s="1101"/>
      <c r="P585" s="1101"/>
      <c r="Q585" s="1101"/>
      <c r="R585" s="1101"/>
      <c r="T585" s="35"/>
      <c r="U585" s="12" t="s">
        <v>92</v>
      </c>
      <c r="Z585" s="1101"/>
      <c r="AA585" s="1101"/>
      <c r="AB585" s="1101"/>
      <c r="AC585" s="1101"/>
      <c r="AD585" s="1101"/>
      <c r="AE585" s="1101"/>
      <c r="AF585" s="1101"/>
      <c r="AG585" s="1101"/>
      <c r="AH585" s="1101"/>
      <c r="AI585" s="1101"/>
      <c r="AJ585" s="1101"/>
      <c r="AK585" s="110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01"/>
      <c r="H586" s="1101"/>
      <c r="I586" s="1101"/>
      <c r="J586" s="1101"/>
      <c r="K586" s="1101"/>
      <c r="L586" s="1101"/>
      <c r="M586" s="1101"/>
      <c r="N586" s="1101"/>
      <c r="O586" s="1101"/>
      <c r="P586" s="1101"/>
      <c r="Q586" s="1101"/>
      <c r="R586" s="1101"/>
      <c r="S586" s="12"/>
      <c r="T586" s="35"/>
      <c r="U586" s="12" t="s">
        <v>631</v>
      </c>
      <c r="V586" s="12"/>
      <c r="W586" s="12"/>
      <c r="X586" s="12"/>
      <c r="Y586" s="12"/>
      <c r="Z586" s="1122"/>
      <c r="AA586" s="1122"/>
      <c r="AB586" s="1122"/>
      <c r="AC586" s="1122"/>
      <c r="AD586" s="1122"/>
      <c r="AE586" s="1122"/>
      <c r="AF586" s="1122"/>
      <c r="AG586" s="1122"/>
      <c r="AH586" s="1122"/>
      <c r="AI586" s="1122"/>
      <c r="AJ586" s="1122"/>
      <c r="AK586" s="1122"/>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1"/>
      <c r="H587" s="1101"/>
      <c r="I587" s="1101"/>
      <c r="J587" s="1101"/>
      <c r="K587" s="1101"/>
      <c r="L587" s="1101"/>
      <c r="M587" s="1101"/>
      <c r="N587" s="1101"/>
      <c r="O587" s="1101"/>
      <c r="P587" s="1101"/>
      <c r="Q587" s="1101"/>
      <c r="R587" s="1101"/>
      <c r="S587" s="12"/>
      <c r="T587" s="35"/>
      <c r="U587" s="12" t="s">
        <v>19</v>
      </c>
      <c r="V587" s="12"/>
      <c r="W587" s="12"/>
      <c r="X587" s="12"/>
      <c r="Y587" s="12"/>
      <c r="Z587" s="1122"/>
      <c r="AA587" s="1122"/>
      <c r="AB587" s="1122"/>
      <c r="AC587" s="1122"/>
      <c r="AD587" s="1122"/>
      <c r="AE587" s="1122"/>
      <c r="AF587" s="1122"/>
      <c r="AG587" s="1122"/>
      <c r="AH587" s="1122"/>
      <c r="AI587" s="1122"/>
      <c r="AJ587" s="1122"/>
      <c r="AK587" s="1122"/>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7"/>
      <c r="H588" s="1127"/>
      <c r="I588" s="1127"/>
      <c r="J588" s="1127"/>
      <c r="K588" s="1127"/>
      <c r="L588" s="1127"/>
      <c r="M588" s="12"/>
      <c r="N588" s="12"/>
      <c r="O588" s="140" t="s">
        <v>220</v>
      </c>
      <c r="P588" s="1105"/>
      <c r="Q588" s="1105"/>
      <c r="R588" s="1105"/>
      <c r="S588" s="12"/>
      <c r="T588" s="35"/>
      <c r="U588" s="12" t="s">
        <v>338</v>
      </c>
      <c r="V588" s="12"/>
      <c r="W588" s="12"/>
      <c r="X588" s="12"/>
      <c r="Y588" s="12"/>
      <c r="Z588" s="1127"/>
      <c r="AA588" s="1127"/>
      <c r="AB588" s="1127"/>
      <c r="AC588" s="1127"/>
      <c r="AD588" s="1127"/>
      <c r="AE588" s="1127"/>
      <c r="AF588" s="12"/>
      <c r="AG588" s="12"/>
      <c r="AH588" s="140" t="s">
        <v>220</v>
      </c>
      <c r="AI588" s="1105"/>
      <c r="AJ588" s="1105"/>
      <c r="AK588" s="1105"/>
      <c r="AL588" s="12"/>
      <c r="AM588" s="7" t="s">
        <v>347</v>
      </c>
      <c r="AN588" s="58"/>
      <c r="AO588" s="58"/>
      <c r="AP588" s="58"/>
      <c r="AQ588" s="58"/>
      <c r="AR588" s="193" t="s">
        <v>521</v>
      </c>
      <c r="AS588" s="194"/>
      <c r="AT588" s="1136"/>
      <c r="AU588" s="1138"/>
      <c r="AV588" s="193" t="s">
        <v>522</v>
      </c>
      <c r="AW588" s="194"/>
      <c r="AX588" s="1136"/>
      <c r="AY588" s="1138"/>
      <c r="AZ588" s="58"/>
      <c r="BA588" s="1221" t="s">
        <v>684</v>
      </c>
      <c r="BB588" s="1222"/>
      <c r="BC588" s="1222"/>
      <c r="BD588" s="1222"/>
      <c r="BE588" s="1223"/>
      <c r="BF588" s="1205" t="s">
        <v>348</v>
      </c>
      <c r="BG588" s="1205"/>
      <c r="BH588" s="1205"/>
      <c r="BI588" s="1205"/>
      <c r="BJ588" s="1205"/>
      <c r="BK588" s="1205" t="s">
        <v>170</v>
      </c>
      <c r="BL588" s="1205"/>
      <c r="BM588" s="1205"/>
      <c r="BN588" s="1205"/>
      <c r="BO588" s="1205"/>
      <c r="BP588" s="1205" t="s">
        <v>171</v>
      </c>
      <c r="BQ588" s="1205"/>
      <c r="BR588" s="1205"/>
      <c r="BS588" s="1205"/>
      <c r="BT588" s="1205"/>
      <c r="BU588" s="1205" t="s">
        <v>507</v>
      </c>
      <c r="BV588" s="1205"/>
      <c r="BW588" s="1205"/>
      <c r="BX588" s="1205"/>
      <c r="BY588" s="1205"/>
      <c r="BZ588" s="1205" t="s">
        <v>33</v>
      </c>
      <c r="CA588" s="1205"/>
      <c r="CB588" s="1205"/>
      <c r="CC588" s="1205"/>
      <c r="CD588" s="1205"/>
      <c r="CE588" s="1205" t="s">
        <v>684</v>
      </c>
      <c r="CF588" s="1205"/>
      <c r="CG588" s="1205"/>
      <c r="CH588" s="1205"/>
      <c r="CI588" s="1205"/>
      <c r="CJ588" s="1205" t="s">
        <v>348</v>
      </c>
      <c r="CK588" s="1205"/>
      <c r="CL588" s="1205"/>
      <c r="CM588" s="1205"/>
      <c r="CN588" s="1205"/>
      <c r="CO588" s="1205" t="s">
        <v>170</v>
      </c>
      <c r="CP588" s="1205"/>
      <c r="CQ588" s="1205"/>
      <c r="CR588" s="1205"/>
      <c r="CS588" s="1205"/>
      <c r="CT588" s="1205" t="s">
        <v>171</v>
      </c>
      <c r="CU588" s="1205"/>
      <c r="CV588" s="1205"/>
      <c r="CW588" s="1205"/>
      <c r="CX588" s="1205"/>
      <c r="CY588" s="1205" t="s">
        <v>507</v>
      </c>
      <c r="CZ588" s="1205"/>
      <c r="DA588" s="1205"/>
      <c r="DB588" s="1205"/>
      <c r="DC588" s="1205"/>
      <c r="DD588" s="1205" t="s">
        <v>33</v>
      </c>
      <c r="DE588" s="1205"/>
      <c r="DF588" s="1205"/>
      <c r="DG588" s="1205"/>
      <c r="DH588" s="1205"/>
    </row>
    <row r="589" spans="1:112" s="7" customFormat="1" ht="12.75">
      <c r="A589" s="35"/>
      <c r="B589" s="12" t="s">
        <v>20</v>
      </c>
      <c r="C589" s="12"/>
      <c r="D589" s="12"/>
      <c r="E589" s="12"/>
      <c r="F589" s="12"/>
      <c r="G589" s="12"/>
      <c r="H589" s="1099" t="s">
        <v>1749</v>
      </c>
      <c r="I589" s="1101"/>
      <c r="J589" s="1101"/>
      <c r="K589" s="1101"/>
      <c r="L589" s="1101"/>
      <c r="M589" s="1101"/>
      <c r="N589" s="1101"/>
      <c r="O589" s="1101"/>
      <c r="P589" s="1101"/>
      <c r="Q589" s="1101"/>
      <c r="R589" s="1101"/>
      <c r="S589" s="12"/>
      <c r="T589" s="35"/>
      <c r="U589" s="12" t="s">
        <v>20</v>
      </c>
      <c r="V589" s="12"/>
      <c r="W589" s="12"/>
      <c r="X589" s="12"/>
      <c r="Y589" s="12"/>
      <c r="Z589" s="12"/>
      <c r="AA589" s="1099" t="s">
        <v>1750</v>
      </c>
      <c r="AB589" s="1101"/>
      <c r="AC589" s="1101"/>
      <c r="AD589" s="1101"/>
      <c r="AE589" s="1101"/>
      <c r="AF589" s="1101"/>
      <c r="AG589" s="1101"/>
      <c r="AH589" s="1101"/>
      <c r="AI589" s="1101"/>
      <c r="AJ589" s="1101"/>
      <c r="AK589" s="1101"/>
      <c r="AL589" s="12"/>
      <c r="AM589" s="7" t="s">
        <v>348</v>
      </c>
      <c r="AN589" s="58"/>
      <c r="AO589" s="58"/>
      <c r="AP589" s="58"/>
      <c r="AQ589" s="58"/>
      <c r="AR589" s="1529">
        <f t="shared" ref="AR589:AR613" si="0">IF(AND(AD709&lt;=0.5,AD709&gt;=0.36),1,0)</f>
        <v>1</v>
      </c>
      <c r="AS589" s="1530"/>
      <c r="AT589" s="1136">
        <f t="shared" ref="AT589:AT613" si="1">IF(AR589=1,G709,0)</f>
        <v>11</v>
      </c>
      <c r="AU589" s="1138"/>
      <c r="AV589" s="1529">
        <f t="shared" ref="AV589:AV613" si="2">IF(AND(AD709&lt;=0.35,AD709&gt;0),1,0)</f>
        <v>0</v>
      </c>
      <c r="AW589" s="1530"/>
      <c r="AX589" s="1136">
        <f t="shared" ref="AX589:AX613" si="3">IF(AV589=1,G709,0)</f>
        <v>0</v>
      </c>
      <c r="AY589" s="1138"/>
      <c r="AZ589" s="58"/>
      <c r="BA589" s="1136">
        <f t="shared" ref="BA589:BA613" si="4">IF(B709="SRO/Studio",G709,0)</f>
        <v>11</v>
      </c>
      <c r="BB589" s="1137"/>
      <c r="BC589" s="1137"/>
      <c r="BD589" s="1137"/>
      <c r="BE589" s="1138"/>
      <c r="BF589" s="1202">
        <f t="shared" ref="BF589:BF613" si="5">IF(B709="1 Bedroom",G709,0)</f>
        <v>0</v>
      </c>
      <c r="BG589" s="1202"/>
      <c r="BH589" s="1202"/>
      <c r="BI589" s="1202"/>
      <c r="BJ589" s="1202"/>
      <c r="BK589" s="1202">
        <f t="shared" ref="BK589:BK613" si="6">IF(B709="2 Bedrooms",G709,0)</f>
        <v>0</v>
      </c>
      <c r="BL589" s="1202"/>
      <c r="BM589" s="1202"/>
      <c r="BN589" s="1202"/>
      <c r="BO589" s="1202"/>
      <c r="BP589" s="1202">
        <f t="shared" ref="BP589:BP613" si="7">IF(B709="3 Bedrooms",G709,0)</f>
        <v>0</v>
      </c>
      <c r="BQ589" s="1202"/>
      <c r="BR589" s="1202"/>
      <c r="BS589" s="1202"/>
      <c r="BT589" s="1202"/>
      <c r="BU589" s="1202">
        <f t="shared" ref="BU589:BU613" si="8">IF(B709="4 Bedrooms",G709,0)</f>
        <v>0</v>
      </c>
      <c r="BV589" s="1202"/>
      <c r="BW589" s="1202"/>
      <c r="BX589" s="1202"/>
      <c r="BY589" s="1202"/>
      <c r="BZ589" s="1202">
        <f t="shared" ref="BZ589:BZ613" si="9">IF(B709="5 Bedrooms",G709,0)</f>
        <v>0</v>
      </c>
      <c r="CA589" s="1202"/>
      <c r="CB589" s="1202"/>
      <c r="CC589" s="1202"/>
      <c r="CD589" s="1202"/>
      <c r="CE589" s="1210">
        <f t="shared" ref="CE589:CE613" si="10">IF(AND(B709="SRO/Studio",AD709&lt;=0.3),G709,0)</f>
        <v>0</v>
      </c>
      <c r="CF589" s="1210"/>
      <c r="CG589" s="1210"/>
      <c r="CH589" s="1210"/>
      <c r="CI589" s="1210"/>
      <c r="CJ589" s="1210">
        <f t="shared" ref="CJ589:CJ613" si="11">IF(AND(B709="1 Bedroom",AD709&lt;=0.3),G709,0)</f>
        <v>0</v>
      </c>
      <c r="CK589" s="1210"/>
      <c r="CL589" s="1210"/>
      <c r="CM589" s="1210"/>
      <c r="CN589" s="1210"/>
      <c r="CO589" s="1210">
        <f t="shared" ref="CO589:CO613" si="12">IF(AND(B709="2 Bedrooms",AD709&lt;=0.3),G709,0)</f>
        <v>0</v>
      </c>
      <c r="CP589" s="1210"/>
      <c r="CQ589" s="1210"/>
      <c r="CR589" s="1210"/>
      <c r="CS589" s="1210"/>
      <c r="CT589" s="1210">
        <f t="shared" ref="CT589:CT613" si="13">IF(AND(B709="3 Bedrooms",AD709&lt;=0.3),G709,0)</f>
        <v>0</v>
      </c>
      <c r="CU589" s="1210"/>
      <c r="CV589" s="1210"/>
      <c r="CW589" s="1210"/>
      <c r="CX589" s="1210"/>
      <c r="CY589" s="1210">
        <f t="shared" ref="CY589:CY613" si="14">IF(AND(B709="4 Bedrooms",AD709&lt;=0.3),G709,0)</f>
        <v>0</v>
      </c>
      <c r="CZ589" s="1210"/>
      <c r="DA589" s="1210"/>
      <c r="DB589" s="1210"/>
      <c r="DC589" s="1210"/>
      <c r="DD589" s="1210">
        <f t="shared" ref="DD589:DD613" si="15">IF(AND(B709="5 Bedrooms",AD709&lt;=0.3),G709,0)</f>
        <v>0</v>
      </c>
      <c r="DE589" s="1210"/>
      <c r="DF589" s="1210"/>
      <c r="DG589" s="1210"/>
      <c r="DH589" s="1210"/>
    </row>
    <row r="590" spans="1:112" s="7" customFormat="1" ht="12.75">
      <c r="A590" s="35"/>
      <c r="B590" s="12" t="s">
        <v>22</v>
      </c>
      <c r="C590" s="12"/>
      <c r="D590" s="12"/>
      <c r="E590" s="12"/>
      <c r="F590" s="12"/>
      <c r="G590" s="12"/>
      <c r="H590" s="12"/>
      <c r="I590" s="12"/>
      <c r="J590" s="12"/>
      <c r="K590" s="12"/>
      <c r="L590" s="12"/>
      <c r="M590" s="12"/>
      <c r="N590" s="1102" t="s">
        <v>592</v>
      </c>
      <c r="O590" s="1102"/>
      <c r="P590" s="12"/>
      <c r="Q590" s="12"/>
      <c r="R590" s="12"/>
      <c r="S590" s="12"/>
      <c r="T590" s="35"/>
      <c r="U590" s="12" t="s">
        <v>22</v>
      </c>
      <c r="V590" s="12"/>
      <c r="W590" s="12"/>
      <c r="X590" s="12"/>
      <c r="Y590" s="12"/>
      <c r="Z590" s="12"/>
      <c r="AA590" s="12"/>
      <c r="AB590" s="12"/>
      <c r="AC590" s="12"/>
      <c r="AD590" s="12"/>
      <c r="AE590" s="12"/>
      <c r="AF590" s="12"/>
      <c r="AG590" s="1102" t="s">
        <v>592</v>
      </c>
      <c r="AH590" s="1102"/>
      <c r="AI590" s="12"/>
      <c r="AJ590" s="12"/>
      <c r="AK590" s="12"/>
      <c r="AL590" s="12"/>
      <c r="AM590" s="7" t="s">
        <v>170</v>
      </c>
      <c r="AN590" s="58"/>
      <c r="AO590" s="58"/>
      <c r="AP590" s="58"/>
      <c r="AQ590" s="58"/>
      <c r="AR590" s="1529">
        <f t="shared" si="0"/>
        <v>1</v>
      </c>
      <c r="AS590" s="1530"/>
      <c r="AT590" s="1136">
        <f t="shared" si="1"/>
        <v>5</v>
      </c>
      <c r="AU590" s="1138"/>
      <c r="AV590" s="1529">
        <f t="shared" si="2"/>
        <v>0</v>
      </c>
      <c r="AW590" s="1530"/>
      <c r="AX590" s="1136">
        <f t="shared" si="3"/>
        <v>0</v>
      </c>
      <c r="AY590" s="1138"/>
      <c r="AZ590" s="58"/>
      <c r="BA590" s="1136">
        <f t="shared" si="4"/>
        <v>0</v>
      </c>
      <c r="BB590" s="1137"/>
      <c r="BC590" s="1137"/>
      <c r="BD590" s="1137"/>
      <c r="BE590" s="1138"/>
      <c r="BF590" s="1202">
        <f t="shared" si="5"/>
        <v>5</v>
      </c>
      <c r="BG590" s="1202"/>
      <c r="BH590" s="1202"/>
      <c r="BI590" s="1202"/>
      <c r="BJ590" s="1202"/>
      <c r="BK590" s="1202">
        <f t="shared" si="6"/>
        <v>0</v>
      </c>
      <c r="BL590" s="1202"/>
      <c r="BM590" s="1202"/>
      <c r="BN590" s="1202"/>
      <c r="BO590" s="1202"/>
      <c r="BP590" s="1202">
        <f t="shared" si="7"/>
        <v>0</v>
      </c>
      <c r="BQ590" s="1202"/>
      <c r="BR590" s="1202"/>
      <c r="BS590" s="1202"/>
      <c r="BT590" s="1202"/>
      <c r="BU590" s="1202">
        <f t="shared" si="8"/>
        <v>0</v>
      </c>
      <c r="BV590" s="1202"/>
      <c r="BW590" s="1202"/>
      <c r="BX590" s="1202"/>
      <c r="BY590" s="1202"/>
      <c r="BZ590" s="1202">
        <f t="shared" si="9"/>
        <v>0</v>
      </c>
      <c r="CA590" s="1202"/>
      <c r="CB590" s="1202"/>
      <c r="CC590" s="1202"/>
      <c r="CD590" s="1202"/>
      <c r="CE590" s="1210">
        <f t="shared" si="10"/>
        <v>0</v>
      </c>
      <c r="CF590" s="1210"/>
      <c r="CG590" s="1210"/>
      <c r="CH590" s="1210"/>
      <c r="CI590" s="1210"/>
      <c r="CJ590" s="1210">
        <f t="shared" si="11"/>
        <v>0</v>
      </c>
      <c r="CK590" s="1210"/>
      <c r="CL590" s="1210"/>
      <c r="CM590" s="1210"/>
      <c r="CN590" s="1210"/>
      <c r="CO590" s="1210">
        <f t="shared" si="12"/>
        <v>0</v>
      </c>
      <c r="CP590" s="1210"/>
      <c r="CQ590" s="1210"/>
      <c r="CR590" s="1210"/>
      <c r="CS590" s="1210"/>
      <c r="CT590" s="1210">
        <f t="shared" si="13"/>
        <v>0</v>
      </c>
      <c r="CU590" s="1210"/>
      <c r="CV590" s="1210"/>
      <c r="CW590" s="1210"/>
      <c r="CX590" s="1210"/>
      <c r="CY590" s="1210">
        <f t="shared" si="14"/>
        <v>0</v>
      </c>
      <c r="CZ590" s="1210"/>
      <c r="DA590" s="1210"/>
      <c r="DB590" s="1210"/>
      <c r="DC590" s="1210"/>
      <c r="DD590" s="1210">
        <f t="shared" si="15"/>
        <v>0</v>
      </c>
      <c r="DE590" s="1210"/>
      <c r="DF590" s="1210"/>
      <c r="DG590" s="1210"/>
      <c r="DH590" s="1210"/>
    </row>
    <row r="591" spans="1:112" ht="12.75">
      <c r="A591" s="35"/>
      <c r="T591" s="35"/>
      <c r="AM591" s="7" t="s">
        <v>171</v>
      </c>
      <c r="AN591" s="58"/>
      <c r="AO591" s="58"/>
      <c r="AP591" s="58"/>
      <c r="AQ591" s="58"/>
      <c r="AR591" s="1529">
        <f t="shared" si="0"/>
        <v>1</v>
      </c>
      <c r="AS591" s="1530"/>
      <c r="AT591" s="1136">
        <f t="shared" si="1"/>
        <v>2</v>
      </c>
      <c r="AU591" s="1138"/>
      <c r="AV591" s="1529">
        <f t="shared" si="2"/>
        <v>0</v>
      </c>
      <c r="AW591" s="1530"/>
      <c r="AX591" s="1136">
        <f t="shared" si="3"/>
        <v>0</v>
      </c>
      <c r="AY591" s="1138"/>
      <c r="AZ591" s="58"/>
      <c r="BA591" s="1136">
        <f t="shared" si="4"/>
        <v>0</v>
      </c>
      <c r="BB591" s="1137"/>
      <c r="BC591" s="1137"/>
      <c r="BD591" s="1137"/>
      <c r="BE591" s="1138"/>
      <c r="BF591" s="1202">
        <f t="shared" si="5"/>
        <v>0</v>
      </c>
      <c r="BG591" s="1202"/>
      <c r="BH591" s="1202"/>
      <c r="BI591" s="1202"/>
      <c r="BJ591" s="1202"/>
      <c r="BK591" s="1202">
        <f t="shared" si="6"/>
        <v>2</v>
      </c>
      <c r="BL591" s="1202"/>
      <c r="BM591" s="1202"/>
      <c r="BN591" s="1202"/>
      <c r="BO591" s="1202"/>
      <c r="BP591" s="1202">
        <f t="shared" si="7"/>
        <v>0</v>
      </c>
      <c r="BQ591" s="1202"/>
      <c r="BR591" s="1202"/>
      <c r="BS591" s="1202"/>
      <c r="BT591" s="1202"/>
      <c r="BU591" s="1202">
        <f t="shared" si="8"/>
        <v>0</v>
      </c>
      <c r="BV591" s="1202"/>
      <c r="BW591" s="1202"/>
      <c r="BX591" s="1202"/>
      <c r="BY591" s="1202"/>
      <c r="BZ591" s="1202">
        <f t="shared" si="9"/>
        <v>0</v>
      </c>
      <c r="CA591" s="1202"/>
      <c r="CB591" s="1202"/>
      <c r="CC591" s="1202"/>
      <c r="CD591" s="1202"/>
      <c r="CE591" s="1210">
        <f t="shared" si="10"/>
        <v>0</v>
      </c>
      <c r="CF591" s="1210"/>
      <c r="CG591" s="1210"/>
      <c r="CH591" s="1210"/>
      <c r="CI591" s="1210"/>
      <c r="CJ591" s="1210">
        <f t="shared" si="11"/>
        <v>0</v>
      </c>
      <c r="CK591" s="1210"/>
      <c r="CL591" s="1210"/>
      <c r="CM591" s="1210"/>
      <c r="CN591" s="1210"/>
      <c r="CO591" s="1210">
        <f t="shared" si="12"/>
        <v>0</v>
      </c>
      <c r="CP591" s="1210"/>
      <c r="CQ591" s="1210"/>
      <c r="CR591" s="1210"/>
      <c r="CS591" s="1210"/>
      <c r="CT591" s="1210">
        <f t="shared" si="13"/>
        <v>0</v>
      </c>
      <c r="CU591" s="1210"/>
      <c r="CV591" s="1210"/>
      <c r="CW591" s="1210"/>
      <c r="CX591" s="1210"/>
      <c r="CY591" s="1210">
        <f t="shared" si="14"/>
        <v>0</v>
      </c>
      <c r="CZ591" s="1210"/>
      <c r="DA591" s="1210"/>
      <c r="DB591" s="1210"/>
      <c r="DC591" s="1210"/>
      <c r="DD591" s="1210">
        <f t="shared" si="15"/>
        <v>0</v>
      </c>
      <c r="DE591" s="1210"/>
      <c r="DF591" s="1210"/>
      <c r="DG591" s="1210"/>
      <c r="DH591" s="1210"/>
    </row>
    <row r="592" spans="1:112" ht="12.75">
      <c r="A592" s="87" t="s">
        <v>508</v>
      </c>
      <c r="B592" s="12" t="s">
        <v>510</v>
      </c>
      <c r="G592" s="1103">
        <f>C553</f>
        <v>0</v>
      </c>
      <c r="H592" s="1103"/>
      <c r="I592" s="1103"/>
      <c r="J592" s="1103"/>
      <c r="K592" s="1103"/>
      <c r="L592" s="1103"/>
      <c r="M592" s="1103"/>
      <c r="N592" s="1103"/>
      <c r="O592" s="1103"/>
      <c r="P592" s="1103"/>
      <c r="Q592" s="1103"/>
      <c r="R592" s="1103"/>
      <c r="T592" s="87" t="s">
        <v>697</v>
      </c>
      <c r="U592" s="12" t="s">
        <v>510</v>
      </c>
      <c r="Z592" s="1103">
        <f>C554</f>
        <v>0</v>
      </c>
      <c r="AA592" s="1103"/>
      <c r="AB592" s="1103"/>
      <c r="AC592" s="1103"/>
      <c r="AD592" s="1103"/>
      <c r="AE592" s="1103"/>
      <c r="AF592" s="1103"/>
      <c r="AG592" s="1103"/>
      <c r="AH592" s="1103"/>
      <c r="AI592" s="1103"/>
      <c r="AJ592" s="1103"/>
      <c r="AK592" s="1103"/>
      <c r="AM592" s="7" t="s">
        <v>172</v>
      </c>
      <c r="AN592" s="58"/>
      <c r="AO592" s="58"/>
      <c r="AP592" s="58"/>
      <c r="AQ592" s="58"/>
      <c r="AR592" s="1529">
        <f t="shared" si="0"/>
        <v>1</v>
      </c>
      <c r="AS592" s="1530"/>
      <c r="AT592" s="1136">
        <f t="shared" si="1"/>
        <v>5</v>
      </c>
      <c r="AU592" s="1138"/>
      <c r="AV592" s="1529">
        <f t="shared" si="2"/>
        <v>0</v>
      </c>
      <c r="AW592" s="1530"/>
      <c r="AX592" s="1136">
        <f t="shared" si="3"/>
        <v>0</v>
      </c>
      <c r="AY592" s="1138"/>
      <c r="AZ592" s="58"/>
      <c r="BA592" s="1136">
        <f t="shared" si="4"/>
        <v>5</v>
      </c>
      <c r="BB592" s="1137"/>
      <c r="BC592" s="1137"/>
      <c r="BD592" s="1137"/>
      <c r="BE592" s="1138"/>
      <c r="BF592" s="1202">
        <f t="shared" si="5"/>
        <v>0</v>
      </c>
      <c r="BG592" s="1202"/>
      <c r="BH592" s="1202"/>
      <c r="BI592" s="1202"/>
      <c r="BJ592" s="1202"/>
      <c r="BK592" s="1202">
        <f t="shared" si="6"/>
        <v>0</v>
      </c>
      <c r="BL592" s="1202"/>
      <c r="BM592" s="1202"/>
      <c r="BN592" s="1202"/>
      <c r="BO592" s="1202"/>
      <c r="BP592" s="1202">
        <f t="shared" si="7"/>
        <v>0</v>
      </c>
      <c r="BQ592" s="1202"/>
      <c r="BR592" s="1202"/>
      <c r="BS592" s="1202"/>
      <c r="BT592" s="1202"/>
      <c r="BU592" s="1202">
        <f t="shared" si="8"/>
        <v>0</v>
      </c>
      <c r="BV592" s="1202"/>
      <c r="BW592" s="1202"/>
      <c r="BX592" s="1202"/>
      <c r="BY592" s="1202"/>
      <c r="BZ592" s="1202">
        <f t="shared" si="9"/>
        <v>0</v>
      </c>
      <c r="CA592" s="1202"/>
      <c r="CB592" s="1202"/>
      <c r="CC592" s="1202"/>
      <c r="CD592" s="1202"/>
      <c r="CE592" s="1210">
        <f t="shared" si="10"/>
        <v>0</v>
      </c>
      <c r="CF592" s="1210"/>
      <c r="CG592" s="1210"/>
      <c r="CH592" s="1210"/>
      <c r="CI592" s="1210"/>
      <c r="CJ592" s="1210">
        <f t="shared" si="11"/>
        <v>0</v>
      </c>
      <c r="CK592" s="1210"/>
      <c r="CL592" s="1210"/>
      <c r="CM592" s="1210"/>
      <c r="CN592" s="1210"/>
      <c r="CO592" s="1210">
        <f t="shared" si="12"/>
        <v>0</v>
      </c>
      <c r="CP592" s="1210"/>
      <c r="CQ592" s="1210"/>
      <c r="CR592" s="1210"/>
      <c r="CS592" s="1210"/>
      <c r="CT592" s="1210">
        <f t="shared" si="13"/>
        <v>0</v>
      </c>
      <c r="CU592" s="1210"/>
      <c r="CV592" s="1210"/>
      <c r="CW592" s="1210"/>
      <c r="CX592" s="1210"/>
      <c r="CY592" s="1210">
        <f t="shared" si="14"/>
        <v>0</v>
      </c>
      <c r="CZ592" s="1210"/>
      <c r="DA592" s="1210"/>
      <c r="DB592" s="1210"/>
      <c r="DC592" s="1210"/>
      <c r="DD592" s="1210">
        <f t="shared" si="15"/>
        <v>0</v>
      </c>
      <c r="DE592" s="1210"/>
      <c r="DF592" s="1210"/>
      <c r="DG592" s="1210"/>
      <c r="DH592" s="1210"/>
    </row>
    <row r="593" spans="1:112" ht="12.75">
      <c r="A593" s="35"/>
      <c r="B593" s="12" t="s">
        <v>92</v>
      </c>
      <c r="G593" s="1101"/>
      <c r="H593" s="1101"/>
      <c r="I593" s="1101"/>
      <c r="J593" s="1101"/>
      <c r="K593" s="1101"/>
      <c r="L593" s="1101"/>
      <c r="M593" s="1101"/>
      <c r="N593" s="1101"/>
      <c r="O593" s="1101"/>
      <c r="P593" s="1101"/>
      <c r="Q593" s="1101"/>
      <c r="R593" s="1101"/>
      <c r="T593" s="35"/>
      <c r="U593" s="12" t="s">
        <v>92</v>
      </c>
      <c r="Z593" s="1101"/>
      <c r="AA593" s="1101"/>
      <c r="AB593" s="1101"/>
      <c r="AC593" s="1101"/>
      <c r="AD593" s="1101"/>
      <c r="AE593" s="1101"/>
      <c r="AF593" s="1101"/>
      <c r="AG593" s="1101"/>
      <c r="AH593" s="1101"/>
      <c r="AI593" s="1101"/>
      <c r="AJ593" s="1101"/>
      <c r="AK593" s="1101"/>
      <c r="AM593" s="7" t="s">
        <v>33</v>
      </c>
      <c r="AN593" s="58"/>
      <c r="AO593" s="58"/>
      <c r="AP593" s="58"/>
      <c r="AQ593" s="58"/>
      <c r="AR593" s="1529">
        <f t="shared" si="0"/>
        <v>1</v>
      </c>
      <c r="AS593" s="1530"/>
      <c r="AT593" s="1136">
        <f t="shared" si="1"/>
        <v>29</v>
      </c>
      <c r="AU593" s="1138"/>
      <c r="AV593" s="1529">
        <f t="shared" si="2"/>
        <v>0</v>
      </c>
      <c r="AW593" s="1530"/>
      <c r="AX593" s="1136">
        <f t="shared" si="3"/>
        <v>0</v>
      </c>
      <c r="AY593" s="1138"/>
      <c r="AZ593" s="58"/>
      <c r="BA593" s="1136">
        <f t="shared" si="4"/>
        <v>0</v>
      </c>
      <c r="BB593" s="1137"/>
      <c r="BC593" s="1137"/>
      <c r="BD593" s="1137"/>
      <c r="BE593" s="1138"/>
      <c r="BF593" s="1202">
        <f t="shared" si="5"/>
        <v>29</v>
      </c>
      <c r="BG593" s="1202"/>
      <c r="BH593" s="1202"/>
      <c r="BI593" s="1202"/>
      <c r="BJ593" s="1202"/>
      <c r="BK593" s="1202">
        <f t="shared" si="6"/>
        <v>0</v>
      </c>
      <c r="BL593" s="1202"/>
      <c r="BM593" s="1202"/>
      <c r="BN593" s="1202"/>
      <c r="BO593" s="1202"/>
      <c r="BP593" s="1202">
        <f t="shared" si="7"/>
        <v>0</v>
      </c>
      <c r="BQ593" s="1202"/>
      <c r="BR593" s="1202"/>
      <c r="BS593" s="1202"/>
      <c r="BT593" s="1202"/>
      <c r="BU593" s="1202">
        <f t="shared" si="8"/>
        <v>0</v>
      </c>
      <c r="BV593" s="1202"/>
      <c r="BW593" s="1202"/>
      <c r="BX593" s="1202"/>
      <c r="BY593" s="1202"/>
      <c r="BZ593" s="1202">
        <f t="shared" si="9"/>
        <v>0</v>
      </c>
      <c r="CA593" s="1202"/>
      <c r="CB593" s="1202"/>
      <c r="CC593" s="1202"/>
      <c r="CD593" s="1202"/>
      <c r="CE593" s="1210">
        <f t="shared" si="10"/>
        <v>0</v>
      </c>
      <c r="CF593" s="1210"/>
      <c r="CG593" s="1210"/>
      <c r="CH593" s="1210"/>
      <c r="CI593" s="1210"/>
      <c r="CJ593" s="1210">
        <f t="shared" si="11"/>
        <v>0</v>
      </c>
      <c r="CK593" s="1210"/>
      <c r="CL593" s="1210"/>
      <c r="CM593" s="1210"/>
      <c r="CN593" s="1210"/>
      <c r="CO593" s="1210">
        <f t="shared" si="12"/>
        <v>0</v>
      </c>
      <c r="CP593" s="1210"/>
      <c r="CQ593" s="1210"/>
      <c r="CR593" s="1210"/>
      <c r="CS593" s="1210"/>
      <c r="CT593" s="1210">
        <f t="shared" si="13"/>
        <v>0</v>
      </c>
      <c r="CU593" s="1210"/>
      <c r="CV593" s="1210"/>
      <c r="CW593" s="1210"/>
      <c r="CX593" s="1210"/>
      <c r="CY593" s="1210">
        <f t="shared" si="14"/>
        <v>0</v>
      </c>
      <c r="CZ593" s="1210"/>
      <c r="DA593" s="1210"/>
      <c r="DB593" s="1210"/>
      <c r="DC593" s="1210"/>
      <c r="DD593" s="1210">
        <f t="shared" si="15"/>
        <v>0</v>
      </c>
      <c r="DE593" s="1210"/>
      <c r="DF593" s="1210"/>
      <c r="DG593" s="1210"/>
      <c r="DH593" s="1210"/>
    </row>
    <row r="594" spans="1:112" ht="12.75">
      <c r="A594" s="35"/>
      <c r="B594" s="12" t="s">
        <v>631</v>
      </c>
      <c r="G594" s="1101"/>
      <c r="H594" s="1101"/>
      <c r="I594" s="1101"/>
      <c r="J594" s="1101"/>
      <c r="K594" s="1101"/>
      <c r="L594" s="1101"/>
      <c r="M594" s="1101"/>
      <c r="N594" s="1101"/>
      <c r="O594" s="1101"/>
      <c r="P594" s="1101"/>
      <c r="Q594" s="1101"/>
      <c r="R594" s="1101"/>
      <c r="T594" s="35"/>
      <c r="U594" s="12" t="s">
        <v>631</v>
      </c>
      <c r="Z594" s="1122"/>
      <c r="AA594" s="1122"/>
      <c r="AB594" s="1122"/>
      <c r="AC594" s="1122"/>
      <c r="AD594" s="1122"/>
      <c r="AE594" s="1122"/>
      <c r="AF594" s="1122"/>
      <c r="AG594" s="1122"/>
      <c r="AH594" s="1122"/>
      <c r="AI594" s="1122"/>
      <c r="AJ594" s="1122"/>
      <c r="AK594" s="1122"/>
      <c r="AM594" s="58"/>
      <c r="AN594" s="58"/>
      <c r="AO594" s="58"/>
      <c r="AP594" s="58"/>
      <c r="AQ594" s="58"/>
      <c r="AR594" s="1529">
        <f t="shared" si="0"/>
        <v>1</v>
      </c>
      <c r="AS594" s="1530"/>
      <c r="AT594" s="1136">
        <f t="shared" si="1"/>
        <v>4</v>
      </c>
      <c r="AU594" s="1138"/>
      <c r="AV594" s="1529">
        <f t="shared" si="2"/>
        <v>0</v>
      </c>
      <c r="AW594" s="1530"/>
      <c r="AX594" s="1136">
        <f t="shared" si="3"/>
        <v>0</v>
      </c>
      <c r="AY594" s="1138"/>
      <c r="AZ594" s="58"/>
      <c r="BA594" s="1136">
        <f t="shared" si="4"/>
        <v>0</v>
      </c>
      <c r="BB594" s="1137"/>
      <c r="BC594" s="1137"/>
      <c r="BD594" s="1137"/>
      <c r="BE594" s="1138"/>
      <c r="BF594" s="1202">
        <f t="shared" si="5"/>
        <v>0</v>
      </c>
      <c r="BG594" s="1202"/>
      <c r="BH594" s="1202"/>
      <c r="BI594" s="1202"/>
      <c r="BJ594" s="1202"/>
      <c r="BK594" s="1202">
        <f t="shared" si="6"/>
        <v>4</v>
      </c>
      <c r="BL594" s="1202"/>
      <c r="BM594" s="1202"/>
      <c r="BN594" s="1202"/>
      <c r="BO594" s="1202"/>
      <c r="BP594" s="1202">
        <f t="shared" si="7"/>
        <v>0</v>
      </c>
      <c r="BQ594" s="1202"/>
      <c r="BR594" s="1202"/>
      <c r="BS594" s="1202"/>
      <c r="BT594" s="1202"/>
      <c r="BU594" s="1202">
        <f t="shared" si="8"/>
        <v>0</v>
      </c>
      <c r="BV594" s="1202"/>
      <c r="BW594" s="1202"/>
      <c r="BX594" s="1202"/>
      <c r="BY594" s="1202"/>
      <c r="BZ594" s="1202">
        <f t="shared" si="9"/>
        <v>0</v>
      </c>
      <c r="CA594" s="1202"/>
      <c r="CB594" s="1202"/>
      <c r="CC594" s="1202"/>
      <c r="CD594" s="1202"/>
      <c r="CE594" s="1210">
        <f t="shared" si="10"/>
        <v>0</v>
      </c>
      <c r="CF594" s="1210"/>
      <c r="CG594" s="1210"/>
      <c r="CH594" s="1210"/>
      <c r="CI594" s="1210"/>
      <c r="CJ594" s="1210">
        <f t="shared" si="11"/>
        <v>0</v>
      </c>
      <c r="CK594" s="1210"/>
      <c r="CL594" s="1210"/>
      <c r="CM594" s="1210"/>
      <c r="CN594" s="1210"/>
      <c r="CO594" s="1210">
        <f t="shared" si="12"/>
        <v>0</v>
      </c>
      <c r="CP594" s="1210"/>
      <c r="CQ594" s="1210"/>
      <c r="CR594" s="1210"/>
      <c r="CS594" s="1210"/>
      <c r="CT594" s="1210">
        <f t="shared" si="13"/>
        <v>0</v>
      </c>
      <c r="CU594" s="1210"/>
      <c r="CV594" s="1210"/>
      <c r="CW594" s="1210"/>
      <c r="CX594" s="1210"/>
      <c r="CY594" s="1210">
        <f t="shared" si="14"/>
        <v>0</v>
      </c>
      <c r="CZ594" s="1210"/>
      <c r="DA594" s="1210"/>
      <c r="DB594" s="1210"/>
      <c r="DC594" s="1210"/>
      <c r="DD594" s="1210">
        <f t="shared" si="15"/>
        <v>0</v>
      </c>
      <c r="DE594" s="1210"/>
      <c r="DF594" s="1210"/>
      <c r="DG594" s="1210"/>
      <c r="DH594" s="1210"/>
    </row>
    <row r="595" spans="1:112" ht="12.75">
      <c r="A595" s="35"/>
      <c r="B595" s="12" t="s">
        <v>19</v>
      </c>
      <c r="G595" s="1101"/>
      <c r="H595" s="1101"/>
      <c r="I595" s="1101"/>
      <c r="J595" s="1101"/>
      <c r="K595" s="1101"/>
      <c r="L595" s="1101"/>
      <c r="M595" s="1101"/>
      <c r="N595" s="1101"/>
      <c r="O595" s="1101"/>
      <c r="P595" s="1101"/>
      <c r="Q595" s="1101"/>
      <c r="R595" s="1101"/>
      <c r="T595" s="35"/>
      <c r="U595" s="12" t="s">
        <v>19</v>
      </c>
      <c r="Z595" s="1122"/>
      <c r="AA595" s="1122"/>
      <c r="AB595" s="1122"/>
      <c r="AC595" s="1122"/>
      <c r="AD595" s="1122"/>
      <c r="AE595" s="1122"/>
      <c r="AF595" s="1122"/>
      <c r="AG595" s="1122"/>
      <c r="AH595" s="1122"/>
      <c r="AI595" s="1122"/>
      <c r="AJ595" s="1122"/>
      <c r="AK595" s="1122"/>
      <c r="AM595" s="58"/>
      <c r="AN595" s="58"/>
      <c r="AO595" s="58"/>
      <c r="AP595" s="58"/>
      <c r="AQ595" s="58"/>
      <c r="AR595" s="1529">
        <f t="shared" si="0"/>
        <v>0</v>
      </c>
      <c r="AS595" s="1530"/>
      <c r="AT595" s="1136">
        <f t="shared" si="1"/>
        <v>0</v>
      </c>
      <c r="AU595" s="1138"/>
      <c r="AV595" s="1529">
        <f t="shared" si="2"/>
        <v>0</v>
      </c>
      <c r="AW595" s="1530"/>
      <c r="AX595" s="1136">
        <f t="shared" si="3"/>
        <v>0</v>
      </c>
      <c r="AY595" s="1138"/>
      <c r="AZ595" s="58"/>
      <c r="BA595" s="1136">
        <f t="shared" si="4"/>
        <v>3</v>
      </c>
      <c r="BB595" s="1137"/>
      <c r="BC595" s="1137"/>
      <c r="BD595" s="1137"/>
      <c r="BE595" s="1138"/>
      <c r="BF595" s="1202">
        <f t="shared" si="5"/>
        <v>0</v>
      </c>
      <c r="BG595" s="1202"/>
      <c r="BH595" s="1202"/>
      <c r="BI595" s="1202"/>
      <c r="BJ595" s="1202"/>
      <c r="BK595" s="1202">
        <f t="shared" si="6"/>
        <v>0</v>
      </c>
      <c r="BL595" s="1202"/>
      <c r="BM595" s="1202"/>
      <c r="BN595" s="1202"/>
      <c r="BO595" s="1202"/>
      <c r="BP595" s="1202">
        <f t="shared" si="7"/>
        <v>0</v>
      </c>
      <c r="BQ595" s="1202"/>
      <c r="BR595" s="1202"/>
      <c r="BS595" s="1202"/>
      <c r="BT595" s="1202"/>
      <c r="BU595" s="1202">
        <f t="shared" si="8"/>
        <v>0</v>
      </c>
      <c r="BV595" s="1202"/>
      <c r="BW595" s="1202"/>
      <c r="BX595" s="1202"/>
      <c r="BY595" s="1202"/>
      <c r="BZ595" s="1202">
        <f t="shared" si="9"/>
        <v>0</v>
      </c>
      <c r="CA595" s="1202"/>
      <c r="CB595" s="1202"/>
      <c r="CC595" s="1202"/>
      <c r="CD595" s="1202"/>
      <c r="CE595" s="1210">
        <f t="shared" si="10"/>
        <v>0</v>
      </c>
      <c r="CF595" s="1210"/>
      <c r="CG595" s="1210"/>
      <c r="CH595" s="1210"/>
      <c r="CI595" s="1210"/>
      <c r="CJ595" s="1210">
        <f t="shared" si="11"/>
        <v>0</v>
      </c>
      <c r="CK595" s="1210"/>
      <c r="CL595" s="1210"/>
      <c r="CM595" s="1210"/>
      <c r="CN595" s="1210"/>
      <c r="CO595" s="1210">
        <f t="shared" si="12"/>
        <v>0</v>
      </c>
      <c r="CP595" s="1210"/>
      <c r="CQ595" s="1210"/>
      <c r="CR595" s="1210"/>
      <c r="CS595" s="1210"/>
      <c r="CT595" s="1210">
        <f t="shared" si="13"/>
        <v>0</v>
      </c>
      <c r="CU595" s="1210"/>
      <c r="CV595" s="1210"/>
      <c r="CW595" s="1210"/>
      <c r="CX595" s="1210"/>
      <c r="CY595" s="1210">
        <f t="shared" si="14"/>
        <v>0</v>
      </c>
      <c r="CZ595" s="1210"/>
      <c r="DA595" s="1210"/>
      <c r="DB595" s="1210"/>
      <c r="DC595" s="1210"/>
      <c r="DD595" s="1210">
        <f t="shared" si="15"/>
        <v>0</v>
      </c>
      <c r="DE595" s="1210"/>
      <c r="DF595" s="1210"/>
      <c r="DG595" s="1210"/>
      <c r="DH595" s="1210"/>
    </row>
    <row r="596" spans="1:112" ht="12.75">
      <c r="A596" s="35"/>
      <c r="B596" s="12" t="s">
        <v>338</v>
      </c>
      <c r="G596" s="1127"/>
      <c r="H596" s="1127"/>
      <c r="I596" s="1127"/>
      <c r="J596" s="1127"/>
      <c r="K596" s="1127"/>
      <c r="L596" s="1127"/>
      <c r="O596" s="140" t="s">
        <v>220</v>
      </c>
      <c r="P596" s="1105"/>
      <c r="Q596" s="1105"/>
      <c r="R596" s="1105"/>
      <c r="T596" s="35"/>
      <c r="U596" s="12" t="s">
        <v>338</v>
      </c>
      <c r="Z596" s="1127"/>
      <c r="AA596" s="1127"/>
      <c r="AB596" s="1127"/>
      <c r="AC596" s="1127"/>
      <c r="AD596" s="1127"/>
      <c r="AE596" s="1127"/>
      <c r="AH596" s="140" t="s">
        <v>220</v>
      </c>
      <c r="AI596" s="1105"/>
      <c r="AJ596" s="1105"/>
      <c r="AK596" s="1105"/>
      <c r="AM596" s="58"/>
      <c r="AN596" s="58"/>
      <c r="AO596" s="58"/>
      <c r="AP596" s="58"/>
      <c r="AQ596" s="58"/>
      <c r="AR596" s="1529">
        <f t="shared" si="0"/>
        <v>0</v>
      </c>
      <c r="AS596" s="1530"/>
      <c r="AT596" s="1136">
        <f t="shared" si="1"/>
        <v>0</v>
      </c>
      <c r="AU596" s="1138"/>
      <c r="AV596" s="1529">
        <f t="shared" si="2"/>
        <v>0</v>
      </c>
      <c r="AW596" s="1530"/>
      <c r="AX596" s="1136">
        <f t="shared" si="3"/>
        <v>0</v>
      </c>
      <c r="AY596" s="1138"/>
      <c r="AZ596" s="58"/>
      <c r="BA596" s="1136">
        <f t="shared" si="4"/>
        <v>0</v>
      </c>
      <c r="BB596" s="1137"/>
      <c r="BC596" s="1137"/>
      <c r="BD596" s="1137"/>
      <c r="BE596" s="1138"/>
      <c r="BF596" s="1202">
        <f t="shared" si="5"/>
        <v>20</v>
      </c>
      <c r="BG596" s="1202"/>
      <c r="BH596" s="1202"/>
      <c r="BI596" s="1202"/>
      <c r="BJ596" s="1202"/>
      <c r="BK596" s="1202">
        <f t="shared" si="6"/>
        <v>0</v>
      </c>
      <c r="BL596" s="1202"/>
      <c r="BM596" s="1202"/>
      <c r="BN596" s="1202"/>
      <c r="BO596" s="1202"/>
      <c r="BP596" s="1202">
        <f t="shared" si="7"/>
        <v>0</v>
      </c>
      <c r="BQ596" s="1202"/>
      <c r="BR596" s="1202"/>
      <c r="BS596" s="1202"/>
      <c r="BT596" s="1202"/>
      <c r="BU596" s="1202">
        <f t="shared" si="8"/>
        <v>0</v>
      </c>
      <c r="BV596" s="1202"/>
      <c r="BW596" s="1202"/>
      <c r="BX596" s="1202"/>
      <c r="BY596" s="1202"/>
      <c r="BZ596" s="1202">
        <f t="shared" si="9"/>
        <v>0</v>
      </c>
      <c r="CA596" s="1202"/>
      <c r="CB596" s="1202"/>
      <c r="CC596" s="1202"/>
      <c r="CD596" s="1202"/>
      <c r="CE596" s="1210">
        <f t="shared" si="10"/>
        <v>0</v>
      </c>
      <c r="CF596" s="1210"/>
      <c r="CG596" s="1210"/>
      <c r="CH596" s="1210"/>
      <c r="CI596" s="1210"/>
      <c r="CJ596" s="1210">
        <f t="shared" si="11"/>
        <v>0</v>
      </c>
      <c r="CK596" s="1210"/>
      <c r="CL596" s="1210"/>
      <c r="CM596" s="1210"/>
      <c r="CN596" s="1210"/>
      <c r="CO596" s="1210">
        <f t="shared" si="12"/>
        <v>0</v>
      </c>
      <c r="CP596" s="1210"/>
      <c r="CQ596" s="1210"/>
      <c r="CR596" s="1210"/>
      <c r="CS596" s="1210"/>
      <c r="CT596" s="1210">
        <f t="shared" si="13"/>
        <v>0</v>
      </c>
      <c r="CU596" s="1210"/>
      <c r="CV596" s="1210"/>
      <c r="CW596" s="1210"/>
      <c r="CX596" s="1210"/>
      <c r="CY596" s="1210">
        <f t="shared" si="14"/>
        <v>0</v>
      </c>
      <c r="CZ596" s="1210"/>
      <c r="DA596" s="1210"/>
      <c r="DB596" s="1210"/>
      <c r="DC596" s="1210"/>
      <c r="DD596" s="1210">
        <f t="shared" si="15"/>
        <v>0</v>
      </c>
      <c r="DE596" s="1210"/>
      <c r="DF596" s="1210"/>
      <c r="DG596" s="1210"/>
      <c r="DH596" s="1210"/>
    </row>
    <row r="597" spans="1:112" s="7" customFormat="1" ht="12.75">
      <c r="A597" s="35"/>
      <c r="B597" s="12" t="s">
        <v>20</v>
      </c>
      <c r="C597" s="12"/>
      <c r="D597" s="12"/>
      <c r="E597" s="12"/>
      <c r="F597" s="12"/>
      <c r="G597" s="12"/>
      <c r="H597" s="1101"/>
      <c r="I597" s="1101"/>
      <c r="J597" s="1101"/>
      <c r="K597" s="1101"/>
      <c r="L597" s="1101"/>
      <c r="M597" s="1101"/>
      <c r="N597" s="1101"/>
      <c r="O597" s="1101"/>
      <c r="P597" s="1101"/>
      <c r="Q597" s="1101"/>
      <c r="R597" s="1101"/>
      <c r="S597" s="12"/>
      <c r="T597" s="35"/>
      <c r="U597" s="12" t="s">
        <v>20</v>
      </c>
      <c r="V597" s="12"/>
      <c r="W597" s="12"/>
      <c r="X597" s="12"/>
      <c r="Y597" s="12"/>
      <c r="Z597" s="12"/>
      <c r="AA597" s="1101"/>
      <c r="AB597" s="1101"/>
      <c r="AC597" s="1101"/>
      <c r="AD597" s="1101"/>
      <c r="AE597" s="1101"/>
      <c r="AF597" s="1101"/>
      <c r="AG597" s="1101"/>
      <c r="AH597" s="1101"/>
      <c r="AI597" s="1101"/>
      <c r="AJ597" s="1101"/>
      <c r="AK597" s="1101"/>
      <c r="AL597" s="12"/>
      <c r="AM597" s="58"/>
      <c r="AN597" s="58"/>
      <c r="AO597" s="58"/>
      <c r="AP597" s="58"/>
      <c r="AQ597" s="58"/>
      <c r="AR597" s="1529">
        <f t="shared" si="0"/>
        <v>0</v>
      </c>
      <c r="AS597" s="1530"/>
      <c r="AT597" s="1136">
        <f t="shared" si="1"/>
        <v>0</v>
      </c>
      <c r="AU597" s="1138"/>
      <c r="AV597" s="1529">
        <f t="shared" si="2"/>
        <v>0</v>
      </c>
      <c r="AW597" s="1530"/>
      <c r="AX597" s="1136">
        <f t="shared" si="3"/>
        <v>0</v>
      </c>
      <c r="AY597" s="1138"/>
      <c r="AZ597" s="58"/>
      <c r="BA597" s="1136">
        <f t="shared" si="4"/>
        <v>0</v>
      </c>
      <c r="BB597" s="1137"/>
      <c r="BC597" s="1137"/>
      <c r="BD597" s="1137"/>
      <c r="BE597" s="1138"/>
      <c r="BF597" s="1202">
        <f t="shared" si="5"/>
        <v>0</v>
      </c>
      <c r="BG597" s="1202"/>
      <c r="BH597" s="1202"/>
      <c r="BI597" s="1202"/>
      <c r="BJ597" s="1202"/>
      <c r="BK597" s="1202">
        <f t="shared" si="6"/>
        <v>7</v>
      </c>
      <c r="BL597" s="1202"/>
      <c r="BM597" s="1202"/>
      <c r="BN597" s="1202"/>
      <c r="BO597" s="1202"/>
      <c r="BP597" s="1202">
        <f t="shared" si="7"/>
        <v>0</v>
      </c>
      <c r="BQ597" s="1202"/>
      <c r="BR597" s="1202"/>
      <c r="BS597" s="1202"/>
      <c r="BT597" s="1202"/>
      <c r="BU597" s="1202">
        <f t="shared" si="8"/>
        <v>0</v>
      </c>
      <c r="BV597" s="1202"/>
      <c r="BW597" s="1202"/>
      <c r="BX597" s="1202"/>
      <c r="BY597" s="1202"/>
      <c r="BZ597" s="1202">
        <f t="shared" si="9"/>
        <v>0</v>
      </c>
      <c r="CA597" s="1202"/>
      <c r="CB597" s="1202"/>
      <c r="CC597" s="1202"/>
      <c r="CD597" s="1202"/>
      <c r="CE597" s="1210">
        <f t="shared" si="10"/>
        <v>0</v>
      </c>
      <c r="CF597" s="1210"/>
      <c r="CG597" s="1210"/>
      <c r="CH597" s="1210"/>
      <c r="CI597" s="1210"/>
      <c r="CJ597" s="1210">
        <f t="shared" si="11"/>
        <v>0</v>
      </c>
      <c r="CK597" s="1210"/>
      <c r="CL597" s="1210"/>
      <c r="CM597" s="1210"/>
      <c r="CN597" s="1210"/>
      <c r="CO597" s="1210">
        <f t="shared" si="12"/>
        <v>0</v>
      </c>
      <c r="CP597" s="1210"/>
      <c r="CQ597" s="1210"/>
      <c r="CR597" s="1210"/>
      <c r="CS597" s="1210"/>
      <c r="CT597" s="1210">
        <f t="shared" si="13"/>
        <v>0</v>
      </c>
      <c r="CU597" s="1210"/>
      <c r="CV597" s="1210"/>
      <c r="CW597" s="1210"/>
      <c r="CX597" s="1210"/>
      <c r="CY597" s="1210">
        <f t="shared" si="14"/>
        <v>0</v>
      </c>
      <c r="CZ597" s="1210"/>
      <c r="DA597" s="1210"/>
      <c r="DB597" s="1210"/>
      <c r="DC597" s="1210"/>
      <c r="DD597" s="1210">
        <f t="shared" si="15"/>
        <v>0</v>
      </c>
      <c r="DE597" s="1210"/>
      <c r="DF597" s="1210"/>
      <c r="DG597" s="1210"/>
      <c r="DH597" s="1210"/>
    </row>
    <row r="598" spans="1:112" s="7" customFormat="1" ht="12.75">
      <c r="A598" s="35"/>
      <c r="B598" s="12" t="s">
        <v>22</v>
      </c>
      <c r="C598" s="12"/>
      <c r="D598" s="12"/>
      <c r="E598" s="12"/>
      <c r="F598" s="12"/>
      <c r="G598" s="12"/>
      <c r="H598" s="12"/>
      <c r="I598" s="12"/>
      <c r="J598" s="12"/>
      <c r="K598" s="12"/>
      <c r="L598" s="12"/>
      <c r="M598" s="12"/>
      <c r="N598" s="1102" t="s">
        <v>723</v>
      </c>
      <c r="O598" s="1102"/>
      <c r="P598" s="12"/>
      <c r="Q598" s="12"/>
      <c r="R598" s="12"/>
      <c r="S598" s="12"/>
      <c r="T598" s="35"/>
      <c r="U598" s="12" t="s">
        <v>22</v>
      </c>
      <c r="V598" s="12"/>
      <c r="W598" s="12"/>
      <c r="X598" s="12"/>
      <c r="Y598" s="12"/>
      <c r="Z598" s="12"/>
      <c r="AA598" s="12"/>
      <c r="AB598" s="12"/>
      <c r="AC598" s="12"/>
      <c r="AD598" s="12"/>
      <c r="AE598" s="12"/>
      <c r="AF598" s="12"/>
      <c r="AG598" s="1102" t="s">
        <v>723</v>
      </c>
      <c r="AH598" s="1102"/>
      <c r="AI598" s="12"/>
      <c r="AJ598" s="12"/>
      <c r="AK598" s="12"/>
      <c r="AL598" s="12"/>
      <c r="AM598" s="58"/>
      <c r="AN598" s="58"/>
      <c r="AO598" s="58"/>
      <c r="AP598" s="58"/>
      <c r="AQ598" s="58"/>
      <c r="AR598" s="1529">
        <f t="shared" si="0"/>
        <v>0</v>
      </c>
      <c r="AS598" s="1530"/>
      <c r="AT598" s="1136">
        <f t="shared" si="1"/>
        <v>0</v>
      </c>
      <c r="AU598" s="1138"/>
      <c r="AV598" s="1529">
        <f t="shared" si="2"/>
        <v>0</v>
      </c>
      <c r="AW598" s="1530"/>
      <c r="AX598" s="1136">
        <f t="shared" si="3"/>
        <v>0</v>
      </c>
      <c r="AY598" s="1138"/>
      <c r="AZ598" s="58"/>
      <c r="BA598" s="1136">
        <f t="shared" si="4"/>
        <v>0</v>
      </c>
      <c r="BB598" s="1137"/>
      <c r="BC598" s="1137"/>
      <c r="BD598" s="1137"/>
      <c r="BE598" s="1138"/>
      <c r="BF598" s="1202">
        <f t="shared" si="5"/>
        <v>0</v>
      </c>
      <c r="BG598" s="1202"/>
      <c r="BH598" s="1202"/>
      <c r="BI598" s="1202"/>
      <c r="BJ598" s="1202"/>
      <c r="BK598" s="1202">
        <f t="shared" si="6"/>
        <v>0</v>
      </c>
      <c r="BL598" s="1202"/>
      <c r="BM598" s="1202"/>
      <c r="BN598" s="1202"/>
      <c r="BO598" s="1202"/>
      <c r="BP598" s="1202">
        <f t="shared" si="7"/>
        <v>0</v>
      </c>
      <c r="BQ598" s="1202"/>
      <c r="BR598" s="1202"/>
      <c r="BS598" s="1202"/>
      <c r="BT598" s="1202"/>
      <c r="BU598" s="1202">
        <f t="shared" si="8"/>
        <v>0</v>
      </c>
      <c r="BV598" s="1202"/>
      <c r="BW598" s="1202"/>
      <c r="BX598" s="1202"/>
      <c r="BY598" s="1202"/>
      <c r="BZ598" s="1202">
        <f t="shared" si="9"/>
        <v>0</v>
      </c>
      <c r="CA598" s="1202"/>
      <c r="CB598" s="1202"/>
      <c r="CC598" s="1202"/>
      <c r="CD598" s="1202"/>
      <c r="CE598" s="1210">
        <f t="shared" si="10"/>
        <v>0</v>
      </c>
      <c r="CF598" s="1210"/>
      <c r="CG598" s="1210"/>
      <c r="CH598" s="1210"/>
      <c r="CI598" s="1210"/>
      <c r="CJ598" s="1210">
        <f t="shared" si="11"/>
        <v>0</v>
      </c>
      <c r="CK598" s="1210"/>
      <c r="CL598" s="1210"/>
      <c r="CM598" s="1210"/>
      <c r="CN598" s="1210"/>
      <c r="CO598" s="1210">
        <f t="shared" si="12"/>
        <v>0</v>
      </c>
      <c r="CP598" s="1210"/>
      <c r="CQ598" s="1210"/>
      <c r="CR598" s="1210"/>
      <c r="CS598" s="1210"/>
      <c r="CT598" s="1210">
        <f t="shared" si="13"/>
        <v>0</v>
      </c>
      <c r="CU598" s="1210"/>
      <c r="CV598" s="1210"/>
      <c r="CW598" s="1210"/>
      <c r="CX598" s="1210"/>
      <c r="CY598" s="1210">
        <f t="shared" si="14"/>
        <v>0</v>
      </c>
      <c r="CZ598" s="1210"/>
      <c r="DA598" s="1210"/>
      <c r="DB598" s="1210"/>
      <c r="DC598" s="1210"/>
      <c r="DD598" s="1210">
        <f t="shared" si="15"/>
        <v>0</v>
      </c>
      <c r="DE598" s="1210"/>
      <c r="DF598" s="1210"/>
      <c r="DG598" s="1210"/>
      <c r="DH598" s="121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9">
        <f t="shared" si="0"/>
        <v>0</v>
      </c>
      <c r="AS599" s="1530"/>
      <c r="AT599" s="1136">
        <f t="shared" si="1"/>
        <v>0</v>
      </c>
      <c r="AU599" s="1138"/>
      <c r="AV599" s="1529">
        <f t="shared" si="2"/>
        <v>0</v>
      </c>
      <c r="AW599" s="1530"/>
      <c r="AX599" s="1136">
        <f t="shared" si="3"/>
        <v>0</v>
      </c>
      <c r="AY599" s="1138"/>
      <c r="AZ599" s="58"/>
      <c r="BA599" s="1136">
        <f t="shared" si="4"/>
        <v>0</v>
      </c>
      <c r="BB599" s="1137"/>
      <c r="BC599" s="1137"/>
      <c r="BD599" s="1137"/>
      <c r="BE599" s="1138"/>
      <c r="BF599" s="1202">
        <f t="shared" si="5"/>
        <v>0</v>
      </c>
      <c r="BG599" s="1202"/>
      <c r="BH599" s="1202"/>
      <c r="BI599" s="1202"/>
      <c r="BJ599" s="1202"/>
      <c r="BK599" s="1202">
        <f t="shared" si="6"/>
        <v>0</v>
      </c>
      <c r="BL599" s="1202"/>
      <c r="BM599" s="1202"/>
      <c r="BN599" s="1202"/>
      <c r="BO599" s="1202"/>
      <c r="BP599" s="1202">
        <f t="shared" si="7"/>
        <v>0</v>
      </c>
      <c r="BQ599" s="1202"/>
      <c r="BR599" s="1202"/>
      <c r="BS599" s="1202"/>
      <c r="BT599" s="1202"/>
      <c r="BU599" s="1202">
        <f t="shared" si="8"/>
        <v>0</v>
      </c>
      <c r="BV599" s="1202"/>
      <c r="BW599" s="1202"/>
      <c r="BX599" s="1202"/>
      <c r="BY599" s="1202"/>
      <c r="BZ599" s="1202">
        <f t="shared" si="9"/>
        <v>0</v>
      </c>
      <c r="CA599" s="1202"/>
      <c r="CB599" s="1202"/>
      <c r="CC599" s="1202"/>
      <c r="CD599" s="1202"/>
      <c r="CE599" s="1210">
        <f t="shared" si="10"/>
        <v>0</v>
      </c>
      <c r="CF599" s="1210"/>
      <c r="CG599" s="1210"/>
      <c r="CH599" s="1210"/>
      <c r="CI599" s="1210"/>
      <c r="CJ599" s="1210">
        <f t="shared" si="11"/>
        <v>0</v>
      </c>
      <c r="CK599" s="1210"/>
      <c r="CL599" s="1210"/>
      <c r="CM599" s="1210"/>
      <c r="CN599" s="1210"/>
      <c r="CO599" s="1210">
        <f t="shared" si="12"/>
        <v>0</v>
      </c>
      <c r="CP599" s="1210"/>
      <c r="CQ599" s="1210"/>
      <c r="CR599" s="1210"/>
      <c r="CS599" s="1210"/>
      <c r="CT599" s="1210">
        <f t="shared" si="13"/>
        <v>0</v>
      </c>
      <c r="CU599" s="1210"/>
      <c r="CV599" s="1210"/>
      <c r="CW599" s="1210"/>
      <c r="CX599" s="1210"/>
      <c r="CY599" s="1210">
        <f t="shared" si="14"/>
        <v>0</v>
      </c>
      <c r="CZ599" s="1210"/>
      <c r="DA599" s="1210"/>
      <c r="DB599" s="1210"/>
      <c r="DC599" s="1210"/>
      <c r="DD599" s="1210">
        <f t="shared" si="15"/>
        <v>0</v>
      </c>
      <c r="DE599" s="1210"/>
      <c r="DF599" s="1210"/>
      <c r="DG599" s="1210"/>
      <c r="DH599" s="1210"/>
    </row>
    <row r="600" spans="1:112" ht="12.75">
      <c r="A600" s="87" t="s">
        <v>386</v>
      </c>
      <c r="B600" s="12" t="s">
        <v>510</v>
      </c>
      <c r="G600" s="1103">
        <f>C555</f>
        <v>0</v>
      </c>
      <c r="H600" s="1103"/>
      <c r="I600" s="1103"/>
      <c r="J600" s="1103"/>
      <c r="K600" s="1103"/>
      <c r="L600" s="1103"/>
      <c r="M600" s="1103"/>
      <c r="N600" s="1103"/>
      <c r="O600" s="1103"/>
      <c r="P600" s="1103"/>
      <c r="Q600" s="1103"/>
      <c r="R600" s="1103"/>
      <c r="T600" s="87" t="s">
        <v>387</v>
      </c>
      <c r="U600" s="12" t="s">
        <v>510</v>
      </c>
      <c r="Z600" s="1103">
        <f>C556</f>
        <v>0</v>
      </c>
      <c r="AA600" s="1103"/>
      <c r="AB600" s="1103"/>
      <c r="AC600" s="1103"/>
      <c r="AD600" s="1103"/>
      <c r="AE600" s="1103"/>
      <c r="AF600" s="1103"/>
      <c r="AG600" s="1103"/>
      <c r="AH600" s="1103"/>
      <c r="AI600" s="1103"/>
      <c r="AJ600" s="1103"/>
      <c r="AK600" s="1103"/>
      <c r="AM600" s="58"/>
      <c r="AN600" s="58"/>
      <c r="AO600" s="58"/>
      <c r="AP600" s="58"/>
      <c r="AQ600" s="58"/>
      <c r="AR600" s="1529">
        <f t="shared" si="0"/>
        <v>0</v>
      </c>
      <c r="AS600" s="1530"/>
      <c r="AT600" s="1136">
        <f t="shared" si="1"/>
        <v>0</v>
      </c>
      <c r="AU600" s="1138"/>
      <c r="AV600" s="1529">
        <f t="shared" si="2"/>
        <v>0</v>
      </c>
      <c r="AW600" s="1530"/>
      <c r="AX600" s="1136">
        <f t="shared" si="3"/>
        <v>0</v>
      </c>
      <c r="AY600" s="1138"/>
      <c r="AZ600" s="58"/>
      <c r="BA600" s="1136">
        <f t="shared" si="4"/>
        <v>0</v>
      </c>
      <c r="BB600" s="1137"/>
      <c r="BC600" s="1137"/>
      <c r="BD600" s="1137"/>
      <c r="BE600" s="1138"/>
      <c r="BF600" s="1202">
        <f t="shared" si="5"/>
        <v>0</v>
      </c>
      <c r="BG600" s="1202"/>
      <c r="BH600" s="1202"/>
      <c r="BI600" s="1202"/>
      <c r="BJ600" s="1202"/>
      <c r="BK600" s="1202">
        <f t="shared" si="6"/>
        <v>0</v>
      </c>
      <c r="BL600" s="1202"/>
      <c r="BM600" s="1202"/>
      <c r="BN600" s="1202"/>
      <c r="BO600" s="1202"/>
      <c r="BP600" s="1202">
        <f t="shared" si="7"/>
        <v>0</v>
      </c>
      <c r="BQ600" s="1202"/>
      <c r="BR600" s="1202"/>
      <c r="BS600" s="1202"/>
      <c r="BT600" s="1202"/>
      <c r="BU600" s="1202">
        <f t="shared" si="8"/>
        <v>0</v>
      </c>
      <c r="BV600" s="1202"/>
      <c r="BW600" s="1202"/>
      <c r="BX600" s="1202"/>
      <c r="BY600" s="1202"/>
      <c r="BZ600" s="1202">
        <f t="shared" si="9"/>
        <v>0</v>
      </c>
      <c r="CA600" s="1202"/>
      <c r="CB600" s="1202"/>
      <c r="CC600" s="1202"/>
      <c r="CD600" s="1202"/>
      <c r="CE600" s="1210">
        <f t="shared" si="10"/>
        <v>0</v>
      </c>
      <c r="CF600" s="1210"/>
      <c r="CG600" s="1210"/>
      <c r="CH600" s="1210"/>
      <c r="CI600" s="1210"/>
      <c r="CJ600" s="1210">
        <f t="shared" si="11"/>
        <v>0</v>
      </c>
      <c r="CK600" s="1210"/>
      <c r="CL600" s="1210"/>
      <c r="CM600" s="1210"/>
      <c r="CN600" s="1210"/>
      <c r="CO600" s="1210">
        <f t="shared" si="12"/>
        <v>0</v>
      </c>
      <c r="CP600" s="1210"/>
      <c r="CQ600" s="1210"/>
      <c r="CR600" s="1210"/>
      <c r="CS600" s="1210"/>
      <c r="CT600" s="1210">
        <f t="shared" si="13"/>
        <v>0</v>
      </c>
      <c r="CU600" s="1210"/>
      <c r="CV600" s="1210"/>
      <c r="CW600" s="1210"/>
      <c r="CX600" s="1210"/>
      <c r="CY600" s="1210">
        <f t="shared" si="14"/>
        <v>0</v>
      </c>
      <c r="CZ600" s="1210"/>
      <c r="DA600" s="1210"/>
      <c r="DB600" s="1210"/>
      <c r="DC600" s="1210"/>
      <c r="DD600" s="1210">
        <f t="shared" si="15"/>
        <v>0</v>
      </c>
      <c r="DE600" s="1210"/>
      <c r="DF600" s="1210"/>
      <c r="DG600" s="1210"/>
      <c r="DH600" s="1210"/>
    </row>
    <row r="601" spans="1:112" ht="12.75">
      <c r="B601" s="12" t="s">
        <v>92</v>
      </c>
      <c r="G601" s="1101"/>
      <c r="H601" s="1101"/>
      <c r="I601" s="1101"/>
      <c r="J601" s="1101"/>
      <c r="K601" s="1101"/>
      <c r="L601" s="1101"/>
      <c r="M601" s="1101"/>
      <c r="N601" s="1101"/>
      <c r="O601" s="1101"/>
      <c r="P601" s="1101"/>
      <c r="Q601" s="1101"/>
      <c r="R601" s="1101"/>
      <c r="U601" s="12" t="s">
        <v>92</v>
      </c>
      <c r="Z601" s="1101"/>
      <c r="AA601" s="1101"/>
      <c r="AB601" s="1101"/>
      <c r="AC601" s="1101"/>
      <c r="AD601" s="1101"/>
      <c r="AE601" s="1101"/>
      <c r="AF601" s="1101"/>
      <c r="AG601" s="1101"/>
      <c r="AH601" s="1101"/>
      <c r="AI601" s="1101"/>
      <c r="AJ601" s="1101"/>
      <c r="AK601" s="1101"/>
      <c r="AM601" s="58"/>
      <c r="AN601" s="58"/>
      <c r="AO601" s="58"/>
      <c r="AP601" s="58"/>
      <c r="AQ601" s="58"/>
      <c r="AR601" s="1529">
        <f t="shared" si="0"/>
        <v>0</v>
      </c>
      <c r="AS601" s="1530"/>
      <c r="AT601" s="1136">
        <f t="shared" si="1"/>
        <v>0</v>
      </c>
      <c r="AU601" s="1138"/>
      <c r="AV601" s="1529">
        <f t="shared" si="2"/>
        <v>0</v>
      </c>
      <c r="AW601" s="1530"/>
      <c r="AX601" s="1136">
        <f t="shared" si="3"/>
        <v>0</v>
      </c>
      <c r="AY601" s="1138"/>
      <c r="AZ601" s="58"/>
      <c r="BA601" s="1136">
        <f t="shared" si="4"/>
        <v>0</v>
      </c>
      <c r="BB601" s="1137"/>
      <c r="BC601" s="1137"/>
      <c r="BD601" s="1137"/>
      <c r="BE601" s="1138"/>
      <c r="BF601" s="1202">
        <f t="shared" si="5"/>
        <v>0</v>
      </c>
      <c r="BG601" s="1202"/>
      <c r="BH601" s="1202"/>
      <c r="BI601" s="1202"/>
      <c r="BJ601" s="1202"/>
      <c r="BK601" s="1202">
        <f t="shared" si="6"/>
        <v>0</v>
      </c>
      <c r="BL601" s="1202"/>
      <c r="BM601" s="1202"/>
      <c r="BN601" s="1202"/>
      <c r="BO601" s="1202"/>
      <c r="BP601" s="1202">
        <f t="shared" si="7"/>
        <v>0</v>
      </c>
      <c r="BQ601" s="1202"/>
      <c r="BR601" s="1202"/>
      <c r="BS601" s="1202"/>
      <c r="BT601" s="1202"/>
      <c r="BU601" s="1202">
        <f t="shared" si="8"/>
        <v>0</v>
      </c>
      <c r="BV601" s="1202"/>
      <c r="BW601" s="1202"/>
      <c r="BX601" s="1202"/>
      <c r="BY601" s="1202"/>
      <c r="BZ601" s="1202">
        <f t="shared" si="9"/>
        <v>0</v>
      </c>
      <c r="CA601" s="1202"/>
      <c r="CB601" s="1202"/>
      <c r="CC601" s="1202"/>
      <c r="CD601" s="1202"/>
      <c r="CE601" s="1210">
        <f t="shared" si="10"/>
        <v>0</v>
      </c>
      <c r="CF601" s="1210"/>
      <c r="CG601" s="1210"/>
      <c r="CH601" s="1210"/>
      <c r="CI601" s="1210"/>
      <c r="CJ601" s="1210">
        <f t="shared" si="11"/>
        <v>0</v>
      </c>
      <c r="CK601" s="1210"/>
      <c r="CL601" s="1210"/>
      <c r="CM601" s="1210"/>
      <c r="CN601" s="1210"/>
      <c r="CO601" s="1210">
        <f t="shared" si="12"/>
        <v>0</v>
      </c>
      <c r="CP601" s="1210"/>
      <c r="CQ601" s="1210"/>
      <c r="CR601" s="1210"/>
      <c r="CS601" s="1210"/>
      <c r="CT601" s="1210">
        <f t="shared" si="13"/>
        <v>0</v>
      </c>
      <c r="CU601" s="1210"/>
      <c r="CV601" s="1210"/>
      <c r="CW601" s="1210"/>
      <c r="CX601" s="1210"/>
      <c r="CY601" s="1210">
        <f t="shared" si="14"/>
        <v>0</v>
      </c>
      <c r="CZ601" s="1210"/>
      <c r="DA601" s="1210"/>
      <c r="DB601" s="1210"/>
      <c r="DC601" s="1210"/>
      <c r="DD601" s="1210">
        <f t="shared" si="15"/>
        <v>0</v>
      </c>
      <c r="DE601" s="1210"/>
      <c r="DF601" s="1210"/>
      <c r="DG601" s="1210"/>
      <c r="DH601" s="1210"/>
    </row>
    <row r="602" spans="1:112" ht="12.75">
      <c r="B602" s="12" t="s">
        <v>631</v>
      </c>
      <c r="G602" s="1101"/>
      <c r="H602" s="1101"/>
      <c r="I602" s="1101"/>
      <c r="J602" s="1101"/>
      <c r="K602" s="1101"/>
      <c r="L602" s="1101"/>
      <c r="M602" s="1101"/>
      <c r="N602" s="1101"/>
      <c r="O602" s="1101"/>
      <c r="P602" s="1101"/>
      <c r="Q602" s="1101"/>
      <c r="R602" s="1101"/>
      <c r="U602" s="12" t="s">
        <v>631</v>
      </c>
      <c r="Z602" s="1122"/>
      <c r="AA602" s="1122"/>
      <c r="AB602" s="1122"/>
      <c r="AC602" s="1122"/>
      <c r="AD602" s="1122"/>
      <c r="AE602" s="1122"/>
      <c r="AF602" s="1122"/>
      <c r="AG602" s="1122"/>
      <c r="AH602" s="1122"/>
      <c r="AI602" s="1122"/>
      <c r="AJ602" s="1122"/>
      <c r="AK602" s="1122"/>
      <c r="AM602" s="58"/>
      <c r="AN602" s="58"/>
      <c r="AO602" s="58"/>
      <c r="AP602" s="58"/>
      <c r="AQ602" s="58"/>
      <c r="AR602" s="1529">
        <f t="shared" si="0"/>
        <v>0</v>
      </c>
      <c r="AS602" s="1530"/>
      <c r="AT602" s="1136">
        <f t="shared" si="1"/>
        <v>0</v>
      </c>
      <c r="AU602" s="1138"/>
      <c r="AV602" s="1529">
        <f t="shared" si="2"/>
        <v>0</v>
      </c>
      <c r="AW602" s="1530"/>
      <c r="AX602" s="1136">
        <f t="shared" si="3"/>
        <v>0</v>
      </c>
      <c r="AY602" s="1138"/>
      <c r="AZ602" s="58"/>
      <c r="BA602" s="1136">
        <f t="shared" si="4"/>
        <v>0</v>
      </c>
      <c r="BB602" s="1137"/>
      <c r="BC602" s="1137"/>
      <c r="BD602" s="1137"/>
      <c r="BE602" s="1138"/>
      <c r="BF602" s="1202">
        <f t="shared" si="5"/>
        <v>0</v>
      </c>
      <c r="BG602" s="1202"/>
      <c r="BH602" s="1202"/>
      <c r="BI602" s="1202"/>
      <c r="BJ602" s="1202"/>
      <c r="BK602" s="1202">
        <f t="shared" si="6"/>
        <v>0</v>
      </c>
      <c r="BL602" s="1202"/>
      <c r="BM602" s="1202"/>
      <c r="BN602" s="1202"/>
      <c r="BO602" s="1202"/>
      <c r="BP602" s="1202">
        <f t="shared" si="7"/>
        <v>0</v>
      </c>
      <c r="BQ602" s="1202"/>
      <c r="BR602" s="1202"/>
      <c r="BS602" s="1202"/>
      <c r="BT602" s="1202"/>
      <c r="BU602" s="1202">
        <f t="shared" si="8"/>
        <v>0</v>
      </c>
      <c r="BV602" s="1202"/>
      <c r="BW602" s="1202"/>
      <c r="BX602" s="1202"/>
      <c r="BY602" s="1202"/>
      <c r="BZ602" s="1202">
        <f t="shared" si="9"/>
        <v>0</v>
      </c>
      <c r="CA602" s="1202"/>
      <c r="CB602" s="1202"/>
      <c r="CC602" s="1202"/>
      <c r="CD602" s="1202"/>
      <c r="CE602" s="1210">
        <f t="shared" si="10"/>
        <v>0</v>
      </c>
      <c r="CF602" s="1210"/>
      <c r="CG602" s="1210"/>
      <c r="CH602" s="1210"/>
      <c r="CI602" s="1210"/>
      <c r="CJ602" s="1210">
        <f t="shared" si="11"/>
        <v>0</v>
      </c>
      <c r="CK602" s="1210"/>
      <c r="CL602" s="1210"/>
      <c r="CM602" s="1210"/>
      <c r="CN602" s="1210"/>
      <c r="CO602" s="1210">
        <f t="shared" si="12"/>
        <v>0</v>
      </c>
      <c r="CP602" s="1210"/>
      <c r="CQ602" s="1210"/>
      <c r="CR602" s="1210"/>
      <c r="CS602" s="1210"/>
      <c r="CT602" s="1210">
        <f t="shared" si="13"/>
        <v>0</v>
      </c>
      <c r="CU602" s="1210"/>
      <c r="CV602" s="1210"/>
      <c r="CW602" s="1210"/>
      <c r="CX602" s="1210"/>
      <c r="CY602" s="1210">
        <f t="shared" si="14"/>
        <v>0</v>
      </c>
      <c r="CZ602" s="1210"/>
      <c r="DA602" s="1210"/>
      <c r="DB602" s="1210"/>
      <c r="DC602" s="1210"/>
      <c r="DD602" s="1210">
        <f t="shared" si="15"/>
        <v>0</v>
      </c>
      <c r="DE602" s="1210"/>
      <c r="DF602" s="1210"/>
      <c r="DG602" s="1210"/>
      <c r="DH602" s="1210"/>
    </row>
    <row r="603" spans="1:112" ht="12.75">
      <c r="B603" s="12" t="s">
        <v>19</v>
      </c>
      <c r="G603" s="1101"/>
      <c r="H603" s="1101"/>
      <c r="I603" s="1101"/>
      <c r="J603" s="1101"/>
      <c r="K603" s="1101"/>
      <c r="L603" s="1101"/>
      <c r="M603" s="1101"/>
      <c r="N603" s="1101"/>
      <c r="O603" s="1101"/>
      <c r="P603" s="1101"/>
      <c r="Q603" s="1101"/>
      <c r="R603" s="1101"/>
      <c r="U603" s="12" t="s">
        <v>19</v>
      </c>
      <c r="Z603" s="1122"/>
      <c r="AA603" s="1122"/>
      <c r="AB603" s="1122"/>
      <c r="AC603" s="1122"/>
      <c r="AD603" s="1122"/>
      <c r="AE603" s="1122"/>
      <c r="AF603" s="1122"/>
      <c r="AG603" s="1122"/>
      <c r="AH603" s="1122"/>
      <c r="AI603" s="1122"/>
      <c r="AJ603" s="1122"/>
      <c r="AK603" s="1122"/>
      <c r="AM603" s="58"/>
      <c r="AN603" s="58"/>
      <c r="AO603" s="58"/>
      <c r="AP603" s="58"/>
      <c r="AQ603" s="58"/>
      <c r="AR603" s="1529">
        <f t="shared" si="0"/>
        <v>0</v>
      </c>
      <c r="AS603" s="1530"/>
      <c r="AT603" s="1136">
        <f t="shared" si="1"/>
        <v>0</v>
      </c>
      <c r="AU603" s="1138"/>
      <c r="AV603" s="1529">
        <f t="shared" si="2"/>
        <v>0</v>
      </c>
      <c r="AW603" s="1530"/>
      <c r="AX603" s="1136">
        <f t="shared" si="3"/>
        <v>0</v>
      </c>
      <c r="AY603" s="1138"/>
      <c r="AZ603" s="58"/>
      <c r="BA603" s="1136">
        <f t="shared" si="4"/>
        <v>0</v>
      </c>
      <c r="BB603" s="1137"/>
      <c r="BC603" s="1137"/>
      <c r="BD603" s="1137"/>
      <c r="BE603" s="1138"/>
      <c r="BF603" s="1202">
        <f t="shared" si="5"/>
        <v>0</v>
      </c>
      <c r="BG603" s="1202"/>
      <c r="BH603" s="1202"/>
      <c r="BI603" s="1202"/>
      <c r="BJ603" s="1202"/>
      <c r="BK603" s="1202">
        <f t="shared" si="6"/>
        <v>0</v>
      </c>
      <c r="BL603" s="1202"/>
      <c r="BM603" s="1202"/>
      <c r="BN603" s="1202"/>
      <c r="BO603" s="1202"/>
      <c r="BP603" s="1202">
        <f t="shared" si="7"/>
        <v>0</v>
      </c>
      <c r="BQ603" s="1202"/>
      <c r="BR603" s="1202"/>
      <c r="BS603" s="1202"/>
      <c r="BT603" s="1202"/>
      <c r="BU603" s="1202">
        <f t="shared" si="8"/>
        <v>0</v>
      </c>
      <c r="BV603" s="1202"/>
      <c r="BW603" s="1202"/>
      <c r="BX603" s="1202"/>
      <c r="BY603" s="1202"/>
      <c r="BZ603" s="1202">
        <f t="shared" si="9"/>
        <v>0</v>
      </c>
      <c r="CA603" s="1202"/>
      <c r="CB603" s="1202"/>
      <c r="CC603" s="1202"/>
      <c r="CD603" s="1202"/>
      <c r="CE603" s="1210">
        <f t="shared" si="10"/>
        <v>0</v>
      </c>
      <c r="CF603" s="1210"/>
      <c r="CG603" s="1210"/>
      <c r="CH603" s="1210"/>
      <c r="CI603" s="1210"/>
      <c r="CJ603" s="1210">
        <f t="shared" si="11"/>
        <v>0</v>
      </c>
      <c r="CK603" s="1210"/>
      <c r="CL603" s="1210"/>
      <c r="CM603" s="1210"/>
      <c r="CN603" s="1210"/>
      <c r="CO603" s="1210">
        <f t="shared" si="12"/>
        <v>0</v>
      </c>
      <c r="CP603" s="1210"/>
      <c r="CQ603" s="1210"/>
      <c r="CR603" s="1210"/>
      <c r="CS603" s="1210"/>
      <c r="CT603" s="1210">
        <f t="shared" si="13"/>
        <v>0</v>
      </c>
      <c r="CU603" s="1210"/>
      <c r="CV603" s="1210"/>
      <c r="CW603" s="1210"/>
      <c r="CX603" s="1210"/>
      <c r="CY603" s="1210">
        <f t="shared" si="14"/>
        <v>0</v>
      </c>
      <c r="CZ603" s="1210"/>
      <c r="DA603" s="1210"/>
      <c r="DB603" s="1210"/>
      <c r="DC603" s="1210"/>
      <c r="DD603" s="1210">
        <f t="shared" si="15"/>
        <v>0</v>
      </c>
      <c r="DE603" s="1210"/>
      <c r="DF603" s="1210"/>
      <c r="DG603" s="1210"/>
      <c r="DH603" s="1210"/>
    </row>
    <row r="604" spans="1:112" ht="12.75">
      <c r="B604" s="12" t="s">
        <v>338</v>
      </c>
      <c r="G604" s="1127"/>
      <c r="H604" s="1127"/>
      <c r="I604" s="1127"/>
      <c r="J604" s="1127"/>
      <c r="K604" s="1127"/>
      <c r="L604" s="1127"/>
      <c r="O604" s="140" t="s">
        <v>220</v>
      </c>
      <c r="P604" s="1105"/>
      <c r="Q604" s="1105"/>
      <c r="R604" s="1105"/>
      <c r="U604" s="12" t="s">
        <v>338</v>
      </c>
      <c r="Z604" s="1127"/>
      <c r="AA604" s="1127"/>
      <c r="AB604" s="1127"/>
      <c r="AC604" s="1127"/>
      <c r="AD604" s="1127"/>
      <c r="AE604" s="1127"/>
      <c r="AH604" s="140" t="s">
        <v>220</v>
      </c>
      <c r="AI604" s="1105"/>
      <c r="AJ604" s="1105"/>
      <c r="AK604" s="1105"/>
      <c r="AM604" s="58"/>
      <c r="AN604" s="58"/>
      <c r="AO604" s="58"/>
      <c r="AP604" s="58"/>
      <c r="AQ604" s="58"/>
      <c r="AR604" s="1529">
        <f t="shared" si="0"/>
        <v>0</v>
      </c>
      <c r="AS604" s="1530"/>
      <c r="AT604" s="1136">
        <f t="shared" si="1"/>
        <v>0</v>
      </c>
      <c r="AU604" s="1138"/>
      <c r="AV604" s="1529">
        <f t="shared" si="2"/>
        <v>0</v>
      </c>
      <c r="AW604" s="1530"/>
      <c r="AX604" s="1136">
        <f t="shared" si="3"/>
        <v>0</v>
      </c>
      <c r="AY604" s="1138"/>
      <c r="AZ604" s="58"/>
      <c r="BA604" s="1136">
        <f t="shared" si="4"/>
        <v>0</v>
      </c>
      <c r="BB604" s="1137"/>
      <c r="BC604" s="1137"/>
      <c r="BD604" s="1137"/>
      <c r="BE604" s="1138"/>
      <c r="BF604" s="1202">
        <f t="shared" si="5"/>
        <v>0</v>
      </c>
      <c r="BG604" s="1202"/>
      <c r="BH604" s="1202"/>
      <c r="BI604" s="1202"/>
      <c r="BJ604" s="1202"/>
      <c r="BK604" s="1202">
        <f t="shared" si="6"/>
        <v>0</v>
      </c>
      <c r="BL604" s="1202"/>
      <c r="BM604" s="1202"/>
      <c r="BN604" s="1202"/>
      <c r="BO604" s="1202"/>
      <c r="BP604" s="1202">
        <f t="shared" si="7"/>
        <v>0</v>
      </c>
      <c r="BQ604" s="1202"/>
      <c r="BR604" s="1202"/>
      <c r="BS604" s="1202"/>
      <c r="BT604" s="1202"/>
      <c r="BU604" s="1202">
        <f t="shared" si="8"/>
        <v>0</v>
      </c>
      <c r="BV604" s="1202"/>
      <c r="BW604" s="1202"/>
      <c r="BX604" s="1202"/>
      <c r="BY604" s="1202"/>
      <c r="BZ604" s="1202">
        <f t="shared" si="9"/>
        <v>0</v>
      </c>
      <c r="CA604" s="1202"/>
      <c r="CB604" s="1202"/>
      <c r="CC604" s="1202"/>
      <c r="CD604" s="1202"/>
      <c r="CE604" s="1210">
        <f t="shared" si="10"/>
        <v>0</v>
      </c>
      <c r="CF604" s="1210"/>
      <c r="CG604" s="1210"/>
      <c r="CH604" s="1210"/>
      <c r="CI604" s="1210"/>
      <c r="CJ604" s="1210">
        <f t="shared" si="11"/>
        <v>0</v>
      </c>
      <c r="CK604" s="1210"/>
      <c r="CL604" s="1210"/>
      <c r="CM604" s="1210"/>
      <c r="CN604" s="1210"/>
      <c r="CO604" s="1210">
        <f t="shared" si="12"/>
        <v>0</v>
      </c>
      <c r="CP604" s="1210"/>
      <c r="CQ604" s="1210"/>
      <c r="CR604" s="1210"/>
      <c r="CS604" s="1210"/>
      <c r="CT604" s="1210">
        <f t="shared" si="13"/>
        <v>0</v>
      </c>
      <c r="CU604" s="1210"/>
      <c r="CV604" s="1210"/>
      <c r="CW604" s="1210"/>
      <c r="CX604" s="1210"/>
      <c r="CY604" s="1210">
        <f t="shared" si="14"/>
        <v>0</v>
      </c>
      <c r="CZ604" s="1210"/>
      <c r="DA604" s="1210"/>
      <c r="DB604" s="1210"/>
      <c r="DC604" s="1210"/>
      <c r="DD604" s="1210">
        <f t="shared" si="15"/>
        <v>0</v>
      </c>
      <c r="DE604" s="1210"/>
      <c r="DF604" s="1210"/>
      <c r="DG604" s="1210"/>
      <c r="DH604" s="1210"/>
    </row>
    <row r="605" spans="1:112" ht="12.75">
      <c r="B605" s="12" t="s">
        <v>20</v>
      </c>
      <c r="H605" s="1101"/>
      <c r="I605" s="1101"/>
      <c r="J605" s="1101"/>
      <c r="K605" s="1101"/>
      <c r="L605" s="1101"/>
      <c r="M605" s="1101"/>
      <c r="N605" s="1101"/>
      <c r="O605" s="1101"/>
      <c r="P605" s="1101"/>
      <c r="Q605" s="1101"/>
      <c r="R605" s="1101"/>
      <c r="U605" s="12" t="s">
        <v>20</v>
      </c>
      <c r="AA605" s="1101"/>
      <c r="AB605" s="1101"/>
      <c r="AC605" s="1101"/>
      <c r="AD605" s="1101"/>
      <c r="AE605" s="1101"/>
      <c r="AF605" s="1101"/>
      <c r="AG605" s="1101"/>
      <c r="AH605" s="1101"/>
      <c r="AI605" s="1101"/>
      <c r="AJ605" s="1101"/>
      <c r="AK605" s="1101"/>
      <c r="AM605" s="58"/>
      <c r="AN605" s="58"/>
      <c r="AO605" s="58"/>
      <c r="AP605" s="58"/>
      <c r="AQ605" s="58"/>
      <c r="AR605" s="1529">
        <f t="shared" si="0"/>
        <v>0</v>
      </c>
      <c r="AS605" s="1530"/>
      <c r="AT605" s="1136">
        <f t="shared" si="1"/>
        <v>0</v>
      </c>
      <c r="AU605" s="1138"/>
      <c r="AV605" s="1529">
        <f t="shared" si="2"/>
        <v>0</v>
      </c>
      <c r="AW605" s="1530"/>
      <c r="AX605" s="1136">
        <f t="shared" si="3"/>
        <v>0</v>
      </c>
      <c r="AY605" s="1138"/>
      <c r="AZ605" s="58"/>
      <c r="BA605" s="1136">
        <f t="shared" si="4"/>
        <v>0</v>
      </c>
      <c r="BB605" s="1137"/>
      <c r="BC605" s="1137"/>
      <c r="BD605" s="1137"/>
      <c r="BE605" s="1138"/>
      <c r="BF605" s="1202">
        <f t="shared" si="5"/>
        <v>0</v>
      </c>
      <c r="BG605" s="1202"/>
      <c r="BH605" s="1202"/>
      <c r="BI605" s="1202"/>
      <c r="BJ605" s="1202"/>
      <c r="BK605" s="1202">
        <f t="shared" si="6"/>
        <v>0</v>
      </c>
      <c r="BL605" s="1202"/>
      <c r="BM605" s="1202"/>
      <c r="BN605" s="1202"/>
      <c r="BO605" s="1202"/>
      <c r="BP605" s="1202">
        <f t="shared" si="7"/>
        <v>0</v>
      </c>
      <c r="BQ605" s="1202"/>
      <c r="BR605" s="1202"/>
      <c r="BS605" s="1202"/>
      <c r="BT605" s="1202"/>
      <c r="BU605" s="1202">
        <f t="shared" si="8"/>
        <v>0</v>
      </c>
      <c r="BV605" s="1202"/>
      <c r="BW605" s="1202"/>
      <c r="BX605" s="1202"/>
      <c r="BY605" s="1202"/>
      <c r="BZ605" s="1202">
        <f t="shared" si="9"/>
        <v>0</v>
      </c>
      <c r="CA605" s="1202"/>
      <c r="CB605" s="1202"/>
      <c r="CC605" s="1202"/>
      <c r="CD605" s="1202"/>
      <c r="CE605" s="1210">
        <f t="shared" si="10"/>
        <v>0</v>
      </c>
      <c r="CF605" s="1210"/>
      <c r="CG605" s="1210"/>
      <c r="CH605" s="1210"/>
      <c r="CI605" s="1210"/>
      <c r="CJ605" s="1210">
        <f t="shared" si="11"/>
        <v>0</v>
      </c>
      <c r="CK605" s="1210"/>
      <c r="CL605" s="1210"/>
      <c r="CM605" s="1210"/>
      <c r="CN605" s="1210"/>
      <c r="CO605" s="1210">
        <f t="shared" si="12"/>
        <v>0</v>
      </c>
      <c r="CP605" s="1210"/>
      <c r="CQ605" s="1210"/>
      <c r="CR605" s="1210"/>
      <c r="CS605" s="1210"/>
      <c r="CT605" s="1210">
        <f t="shared" si="13"/>
        <v>0</v>
      </c>
      <c r="CU605" s="1210"/>
      <c r="CV605" s="1210"/>
      <c r="CW605" s="1210"/>
      <c r="CX605" s="1210"/>
      <c r="CY605" s="1210">
        <f t="shared" si="14"/>
        <v>0</v>
      </c>
      <c r="CZ605" s="1210"/>
      <c r="DA605" s="1210"/>
      <c r="DB605" s="1210"/>
      <c r="DC605" s="1210"/>
      <c r="DD605" s="1210">
        <f t="shared" si="15"/>
        <v>0</v>
      </c>
      <c r="DE605" s="1210"/>
      <c r="DF605" s="1210"/>
      <c r="DG605" s="1210"/>
      <c r="DH605" s="1210"/>
    </row>
    <row r="606" spans="1:112" ht="12.75">
      <c r="B606" s="12" t="s">
        <v>22</v>
      </c>
      <c r="N606" s="1102" t="s">
        <v>723</v>
      </c>
      <c r="O606" s="1102"/>
      <c r="U606" s="12" t="s">
        <v>22</v>
      </c>
      <c r="AG606" s="1102" t="s">
        <v>723</v>
      </c>
      <c r="AH606" s="1102"/>
      <c r="AM606" s="58"/>
      <c r="AN606" s="58"/>
      <c r="AO606" s="58"/>
      <c r="AP606" s="58"/>
      <c r="AQ606" s="58"/>
      <c r="AR606" s="1529">
        <f t="shared" si="0"/>
        <v>0</v>
      </c>
      <c r="AS606" s="1530"/>
      <c r="AT606" s="1136">
        <f t="shared" si="1"/>
        <v>0</v>
      </c>
      <c r="AU606" s="1138"/>
      <c r="AV606" s="1529">
        <f t="shared" si="2"/>
        <v>0</v>
      </c>
      <c r="AW606" s="1530"/>
      <c r="AX606" s="1136">
        <f t="shared" si="3"/>
        <v>0</v>
      </c>
      <c r="AY606" s="1138"/>
      <c r="AZ606" s="58"/>
      <c r="BA606" s="1136">
        <f t="shared" si="4"/>
        <v>0</v>
      </c>
      <c r="BB606" s="1137"/>
      <c r="BC606" s="1137"/>
      <c r="BD606" s="1137"/>
      <c r="BE606" s="1138"/>
      <c r="BF606" s="1202">
        <f t="shared" si="5"/>
        <v>0</v>
      </c>
      <c r="BG606" s="1202"/>
      <c r="BH606" s="1202"/>
      <c r="BI606" s="1202"/>
      <c r="BJ606" s="1202"/>
      <c r="BK606" s="1202">
        <f t="shared" si="6"/>
        <v>0</v>
      </c>
      <c r="BL606" s="1202"/>
      <c r="BM606" s="1202"/>
      <c r="BN606" s="1202"/>
      <c r="BO606" s="1202"/>
      <c r="BP606" s="1202">
        <f t="shared" si="7"/>
        <v>0</v>
      </c>
      <c r="BQ606" s="1202"/>
      <c r="BR606" s="1202"/>
      <c r="BS606" s="1202"/>
      <c r="BT606" s="1202"/>
      <c r="BU606" s="1202">
        <f t="shared" si="8"/>
        <v>0</v>
      </c>
      <c r="BV606" s="1202"/>
      <c r="BW606" s="1202"/>
      <c r="BX606" s="1202"/>
      <c r="BY606" s="1202"/>
      <c r="BZ606" s="1202">
        <f t="shared" si="9"/>
        <v>0</v>
      </c>
      <c r="CA606" s="1202"/>
      <c r="CB606" s="1202"/>
      <c r="CC606" s="1202"/>
      <c r="CD606" s="1202"/>
      <c r="CE606" s="1210">
        <f t="shared" si="10"/>
        <v>0</v>
      </c>
      <c r="CF606" s="1210"/>
      <c r="CG606" s="1210"/>
      <c r="CH606" s="1210"/>
      <c r="CI606" s="1210"/>
      <c r="CJ606" s="1210">
        <f t="shared" si="11"/>
        <v>0</v>
      </c>
      <c r="CK606" s="1210"/>
      <c r="CL606" s="1210"/>
      <c r="CM606" s="1210"/>
      <c r="CN606" s="1210"/>
      <c r="CO606" s="1210">
        <f t="shared" si="12"/>
        <v>0</v>
      </c>
      <c r="CP606" s="1210"/>
      <c r="CQ606" s="1210"/>
      <c r="CR606" s="1210"/>
      <c r="CS606" s="1210"/>
      <c r="CT606" s="1210">
        <f t="shared" si="13"/>
        <v>0</v>
      </c>
      <c r="CU606" s="1210"/>
      <c r="CV606" s="1210"/>
      <c r="CW606" s="1210"/>
      <c r="CX606" s="1210"/>
      <c r="CY606" s="1210">
        <f t="shared" si="14"/>
        <v>0</v>
      </c>
      <c r="CZ606" s="1210"/>
      <c r="DA606" s="1210"/>
      <c r="DB606" s="1210"/>
      <c r="DC606" s="1210"/>
      <c r="DD606" s="1210">
        <f t="shared" si="15"/>
        <v>0</v>
      </c>
      <c r="DE606" s="1210"/>
      <c r="DF606" s="1210"/>
      <c r="DG606" s="1210"/>
      <c r="DH606" s="1210"/>
    </row>
    <row r="607" spans="1:112" ht="12.75">
      <c r="AM607" s="58"/>
      <c r="AN607" s="58"/>
      <c r="AO607" s="58"/>
      <c r="AP607" s="58"/>
      <c r="AQ607" s="58"/>
      <c r="AR607" s="1529">
        <f t="shared" si="0"/>
        <v>0</v>
      </c>
      <c r="AS607" s="1530"/>
      <c r="AT607" s="1136">
        <f t="shared" si="1"/>
        <v>0</v>
      </c>
      <c r="AU607" s="1138"/>
      <c r="AV607" s="1529">
        <f t="shared" si="2"/>
        <v>0</v>
      </c>
      <c r="AW607" s="1530"/>
      <c r="AX607" s="1136">
        <f t="shared" si="3"/>
        <v>0</v>
      </c>
      <c r="AY607" s="1138"/>
      <c r="AZ607" s="58"/>
      <c r="BA607" s="1136">
        <f t="shared" si="4"/>
        <v>0</v>
      </c>
      <c r="BB607" s="1137"/>
      <c r="BC607" s="1137"/>
      <c r="BD607" s="1137"/>
      <c r="BE607" s="1138"/>
      <c r="BF607" s="1202">
        <f t="shared" si="5"/>
        <v>0</v>
      </c>
      <c r="BG607" s="1202"/>
      <c r="BH607" s="1202"/>
      <c r="BI607" s="1202"/>
      <c r="BJ607" s="1202"/>
      <c r="BK607" s="1202">
        <f t="shared" si="6"/>
        <v>0</v>
      </c>
      <c r="BL607" s="1202"/>
      <c r="BM607" s="1202"/>
      <c r="BN607" s="1202"/>
      <c r="BO607" s="1202"/>
      <c r="BP607" s="1202">
        <f t="shared" si="7"/>
        <v>0</v>
      </c>
      <c r="BQ607" s="1202"/>
      <c r="BR607" s="1202"/>
      <c r="BS607" s="1202"/>
      <c r="BT607" s="1202"/>
      <c r="BU607" s="1202">
        <f t="shared" si="8"/>
        <v>0</v>
      </c>
      <c r="BV607" s="1202"/>
      <c r="BW607" s="1202"/>
      <c r="BX607" s="1202"/>
      <c r="BY607" s="1202"/>
      <c r="BZ607" s="1202">
        <f t="shared" si="9"/>
        <v>0</v>
      </c>
      <c r="CA607" s="1202"/>
      <c r="CB607" s="1202"/>
      <c r="CC607" s="1202"/>
      <c r="CD607" s="1202"/>
      <c r="CE607" s="1210">
        <f t="shared" si="10"/>
        <v>0</v>
      </c>
      <c r="CF607" s="1210"/>
      <c r="CG607" s="1210"/>
      <c r="CH607" s="1210"/>
      <c r="CI607" s="1210"/>
      <c r="CJ607" s="1210">
        <f t="shared" si="11"/>
        <v>0</v>
      </c>
      <c r="CK607" s="1210"/>
      <c r="CL607" s="1210"/>
      <c r="CM607" s="1210"/>
      <c r="CN607" s="1210"/>
      <c r="CO607" s="1210">
        <f t="shared" si="12"/>
        <v>0</v>
      </c>
      <c r="CP607" s="1210"/>
      <c r="CQ607" s="1210"/>
      <c r="CR607" s="1210"/>
      <c r="CS607" s="1210"/>
      <c r="CT607" s="1210">
        <f t="shared" si="13"/>
        <v>0</v>
      </c>
      <c r="CU607" s="1210"/>
      <c r="CV607" s="1210"/>
      <c r="CW607" s="1210"/>
      <c r="CX607" s="1210"/>
      <c r="CY607" s="1210">
        <f t="shared" si="14"/>
        <v>0</v>
      </c>
      <c r="CZ607" s="1210"/>
      <c r="DA607" s="1210"/>
      <c r="DB607" s="1210"/>
      <c r="DC607" s="1210"/>
      <c r="DD607" s="1210">
        <f t="shared" si="15"/>
        <v>0</v>
      </c>
      <c r="DE607" s="1210"/>
      <c r="DF607" s="1210"/>
      <c r="DG607" s="1210"/>
      <c r="DH607" s="1210"/>
    </row>
    <row r="608" spans="1:112" ht="12.75">
      <c r="A608" s="1115" t="s">
        <v>591</v>
      </c>
      <c r="B608" s="1115"/>
      <c r="C608" s="1115"/>
      <c r="D608" s="1115"/>
      <c r="E608" s="1115"/>
      <c r="F608" s="1115"/>
      <c r="G608" s="1115"/>
      <c r="H608" s="1115"/>
      <c r="I608" s="1115"/>
      <c r="J608" s="1115"/>
      <c r="K608" s="1115"/>
      <c r="L608" s="1115"/>
      <c r="M608" s="1115"/>
      <c r="N608" s="1115"/>
      <c r="O608" s="1115"/>
      <c r="P608" s="1115"/>
      <c r="Q608" s="1115"/>
      <c r="R608" s="1115"/>
      <c r="S608" s="1115"/>
      <c r="T608" s="1115"/>
      <c r="U608" s="1115"/>
      <c r="V608" s="1115"/>
      <c r="W608" s="1115"/>
      <c r="X608" s="1115"/>
      <c r="Y608" s="1115"/>
      <c r="Z608" s="1115"/>
      <c r="AA608" s="1115"/>
      <c r="AB608" s="1115"/>
      <c r="AC608" s="1115"/>
      <c r="AD608" s="1115"/>
      <c r="AE608" s="1115"/>
      <c r="AF608" s="1115"/>
      <c r="AG608" s="1115"/>
      <c r="AH608" s="1115"/>
      <c r="AI608" s="1115"/>
      <c r="AJ608" s="1115"/>
      <c r="AK608" s="1115"/>
      <c r="AL608" s="1115"/>
      <c r="AM608" s="58"/>
      <c r="AN608" s="58"/>
      <c r="AO608" s="58"/>
      <c r="AP608" s="58"/>
      <c r="AQ608" s="58"/>
      <c r="AR608" s="1529">
        <f t="shared" si="0"/>
        <v>0</v>
      </c>
      <c r="AS608" s="1530"/>
      <c r="AT608" s="1136">
        <f t="shared" si="1"/>
        <v>0</v>
      </c>
      <c r="AU608" s="1138"/>
      <c r="AV608" s="1529">
        <f t="shared" si="2"/>
        <v>0</v>
      </c>
      <c r="AW608" s="1530"/>
      <c r="AX608" s="1136">
        <f t="shared" si="3"/>
        <v>0</v>
      </c>
      <c r="AY608" s="1138"/>
      <c r="AZ608" s="58"/>
      <c r="BA608" s="1136">
        <f t="shared" si="4"/>
        <v>0</v>
      </c>
      <c r="BB608" s="1137"/>
      <c r="BC608" s="1137"/>
      <c r="BD608" s="1137"/>
      <c r="BE608" s="1138"/>
      <c r="BF608" s="1202">
        <f t="shared" si="5"/>
        <v>0</v>
      </c>
      <c r="BG608" s="1202"/>
      <c r="BH608" s="1202"/>
      <c r="BI608" s="1202"/>
      <c r="BJ608" s="1202"/>
      <c r="BK608" s="1202">
        <f t="shared" si="6"/>
        <v>0</v>
      </c>
      <c r="BL608" s="1202"/>
      <c r="BM608" s="1202"/>
      <c r="BN608" s="1202"/>
      <c r="BO608" s="1202"/>
      <c r="BP608" s="1202">
        <f t="shared" si="7"/>
        <v>0</v>
      </c>
      <c r="BQ608" s="1202"/>
      <c r="BR608" s="1202"/>
      <c r="BS608" s="1202"/>
      <c r="BT608" s="1202"/>
      <c r="BU608" s="1202">
        <f t="shared" si="8"/>
        <v>0</v>
      </c>
      <c r="BV608" s="1202"/>
      <c r="BW608" s="1202"/>
      <c r="BX608" s="1202"/>
      <c r="BY608" s="1202"/>
      <c r="BZ608" s="1202">
        <f t="shared" si="9"/>
        <v>0</v>
      </c>
      <c r="CA608" s="1202"/>
      <c r="CB608" s="1202"/>
      <c r="CC608" s="1202"/>
      <c r="CD608" s="1202"/>
      <c r="CE608" s="1210">
        <f t="shared" si="10"/>
        <v>0</v>
      </c>
      <c r="CF608" s="1210"/>
      <c r="CG608" s="1210"/>
      <c r="CH608" s="1210"/>
      <c r="CI608" s="1210"/>
      <c r="CJ608" s="1210">
        <f t="shared" si="11"/>
        <v>0</v>
      </c>
      <c r="CK608" s="1210"/>
      <c r="CL608" s="1210"/>
      <c r="CM608" s="1210"/>
      <c r="CN608" s="1210"/>
      <c r="CO608" s="1210">
        <f t="shared" si="12"/>
        <v>0</v>
      </c>
      <c r="CP608" s="1210"/>
      <c r="CQ608" s="1210"/>
      <c r="CR608" s="1210"/>
      <c r="CS608" s="1210"/>
      <c r="CT608" s="1210">
        <f t="shared" si="13"/>
        <v>0</v>
      </c>
      <c r="CU608" s="1210"/>
      <c r="CV608" s="1210"/>
      <c r="CW608" s="1210"/>
      <c r="CX608" s="1210"/>
      <c r="CY608" s="1210">
        <f t="shared" si="14"/>
        <v>0</v>
      </c>
      <c r="CZ608" s="1210"/>
      <c r="DA608" s="1210"/>
      <c r="DB608" s="1210"/>
      <c r="DC608" s="1210"/>
      <c r="DD608" s="1210">
        <f t="shared" si="15"/>
        <v>0</v>
      </c>
      <c r="DE608" s="1210"/>
      <c r="DF608" s="1210"/>
      <c r="DG608" s="1210"/>
      <c r="DH608" s="1210"/>
    </row>
    <row r="609" spans="1:112" ht="13.5" thickBot="1">
      <c r="A609" s="963"/>
      <c r="B609" s="963"/>
      <c r="C609" s="963"/>
      <c r="D609" s="963"/>
      <c r="E609" s="963"/>
      <c r="F609" s="963"/>
      <c r="G609" s="963"/>
      <c r="H609" s="963"/>
      <c r="I609" s="963"/>
      <c r="J609" s="963"/>
      <c r="K609" s="963"/>
      <c r="L609" s="963"/>
      <c r="M609" s="963"/>
      <c r="N609" s="963"/>
      <c r="O609" s="963"/>
      <c r="P609" s="963"/>
      <c r="Q609" s="963"/>
      <c r="R609" s="963"/>
      <c r="S609" s="963"/>
      <c r="T609" s="963"/>
      <c r="U609" s="963"/>
      <c r="V609" s="963"/>
      <c r="W609" s="963"/>
      <c r="X609" s="963"/>
      <c r="Y609" s="963"/>
      <c r="Z609" s="963"/>
      <c r="AA609" s="963"/>
      <c r="AB609" s="963"/>
      <c r="AC609" s="963"/>
      <c r="AD609" s="963"/>
      <c r="AE609" s="963"/>
      <c r="AF609" s="963"/>
      <c r="AG609" s="963"/>
      <c r="AH609" s="963"/>
      <c r="AI609" s="963"/>
      <c r="AJ609" s="963"/>
      <c r="AK609" s="963"/>
      <c r="AL609" s="963"/>
      <c r="AM609" s="58"/>
      <c r="AN609" s="58"/>
      <c r="AO609" s="58"/>
      <c r="AP609" s="58"/>
      <c r="AQ609" s="58"/>
      <c r="AR609" s="1529">
        <f t="shared" si="0"/>
        <v>0</v>
      </c>
      <c r="AS609" s="1530"/>
      <c r="AT609" s="1136">
        <f t="shared" si="1"/>
        <v>0</v>
      </c>
      <c r="AU609" s="1138"/>
      <c r="AV609" s="1529">
        <f t="shared" si="2"/>
        <v>0</v>
      </c>
      <c r="AW609" s="1530"/>
      <c r="AX609" s="1136">
        <f t="shared" si="3"/>
        <v>0</v>
      </c>
      <c r="AY609" s="1138"/>
      <c r="AZ609" s="58"/>
      <c r="BA609" s="1136">
        <f t="shared" si="4"/>
        <v>0</v>
      </c>
      <c r="BB609" s="1137"/>
      <c r="BC609" s="1137"/>
      <c r="BD609" s="1137"/>
      <c r="BE609" s="1138"/>
      <c r="BF609" s="1202">
        <f t="shared" si="5"/>
        <v>0</v>
      </c>
      <c r="BG609" s="1202"/>
      <c r="BH609" s="1202"/>
      <c r="BI609" s="1202"/>
      <c r="BJ609" s="1202"/>
      <c r="BK609" s="1202">
        <f t="shared" si="6"/>
        <v>0</v>
      </c>
      <c r="BL609" s="1202"/>
      <c r="BM609" s="1202"/>
      <c r="BN609" s="1202"/>
      <c r="BO609" s="1202"/>
      <c r="BP609" s="1202">
        <f t="shared" si="7"/>
        <v>0</v>
      </c>
      <c r="BQ609" s="1202"/>
      <c r="BR609" s="1202"/>
      <c r="BS609" s="1202"/>
      <c r="BT609" s="1202"/>
      <c r="BU609" s="1202">
        <f t="shared" si="8"/>
        <v>0</v>
      </c>
      <c r="BV609" s="1202"/>
      <c r="BW609" s="1202"/>
      <c r="BX609" s="1202"/>
      <c r="BY609" s="1202"/>
      <c r="BZ609" s="1202">
        <f t="shared" si="9"/>
        <v>0</v>
      </c>
      <c r="CA609" s="1202"/>
      <c r="CB609" s="1202"/>
      <c r="CC609" s="1202"/>
      <c r="CD609" s="1202"/>
      <c r="CE609" s="1210">
        <f t="shared" si="10"/>
        <v>0</v>
      </c>
      <c r="CF609" s="1210"/>
      <c r="CG609" s="1210"/>
      <c r="CH609" s="1210"/>
      <c r="CI609" s="1210"/>
      <c r="CJ609" s="1210">
        <f t="shared" si="11"/>
        <v>0</v>
      </c>
      <c r="CK609" s="1210"/>
      <c r="CL609" s="1210"/>
      <c r="CM609" s="1210"/>
      <c r="CN609" s="1210"/>
      <c r="CO609" s="1210">
        <f t="shared" si="12"/>
        <v>0</v>
      </c>
      <c r="CP609" s="1210"/>
      <c r="CQ609" s="1210"/>
      <c r="CR609" s="1210"/>
      <c r="CS609" s="1210"/>
      <c r="CT609" s="1210">
        <f t="shared" si="13"/>
        <v>0</v>
      </c>
      <c r="CU609" s="1210"/>
      <c r="CV609" s="1210"/>
      <c r="CW609" s="1210"/>
      <c r="CX609" s="1210"/>
      <c r="CY609" s="1210">
        <f t="shared" si="14"/>
        <v>0</v>
      </c>
      <c r="CZ609" s="1210"/>
      <c r="DA609" s="1210"/>
      <c r="DB609" s="1210"/>
      <c r="DC609" s="1210"/>
      <c r="DD609" s="1210">
        <f t="shared" si="15"/>
        <v>0</v>
      </c>
      <c r="DE609" s="1210"/>
      <c r="DF609" s="1210"/>
      <c r="DG609" s="1210"/>
      <c r="DH609" s="1210"/>
    </row>
    <row r="610" spans="1:112" ht="13.5" thickTop="1">
      <c r="A610" s="25"/>
      <c r="B610" s="25"/>
      <c r="C610" s="25"/>
      <c r="D610" s="25"/>
      <c r="E610" s="25"/>
      <c r="F610" s="25"/>
      <c r="G610" s="3"/>
      <c r="H610" s="25"/>
      <c r="AM610" s="58"/>
      <c r="AN610" s="58"/>
      <c r="AO610" s="58"/>
      <c r="AP610" s="58"/>
      <c r="AQ610" s="58"/>
      <c r="AR610" s="1529">
        <f t="shared" si="0"/>
        <v>0</v>
      </c>
      <c r="AS610" s="1530"/>
      <c r="AT610" s="1136">
        <f t="shared" si="1"/>
        <v>0</v>
      </c>
      <c r="AU610" s="1138"/>
      <c r="AV610" s="1529">
        <f t="shared" si="2"/>
        <v>0</v>
      </c>
      <c r="AW610" s="1530"/>
      <c r="AX610" s="1136">
        <f t="shared" si="3"/>
        <v>0</v>
      </c>
      <c r="AY610" s="1138"/>
      <c r="AZ610" s="58"/>
      <c r="BA610" s="1136">
        <f t="shared" si="4"/>
        <v>0</v>
      </c>
      <c r="BB610" s="1137"/>
      <c r="BC610" s="1137"/>
      <c r="BD610" s="1137"/>
      <c r="BE610" s="1138"/>
      <c r="BF610" s="1202">
        <f t="shared" si="5"/>
        <v>0</v>
      </c>
      <c r="BG610" s="1202"/>
      <c r="BH610" s="1202"/>
      <c r="BI610" s="1202"/>
      <c r="BJ610" s="1202"/>
      <c r="BK610" s="1202">
        <f t="shared" si="6"/>
        <v>0</v>
      </c>
      <c r="BL610" s="1202"/>
      <c r="BM610" s="1202"/>
      <c r="BN610" s="1202"/>
      <c r="BO610" s="1202"/>
      <c r="BP610" s="1202">
        <f t="shared" si="7"/>
        <v>0</v>
      </c>
      <c r="BQ610" s="1202"/>
      <c r="BR610" s="1202"/>
      <c r="BS610" s="1202"/>
      <c r="BT610" s="1202"/>
      <c r="BU610" s="1202">
        <f t="shared" si="8"/>
        <v>0</v>
      </c>
      <c r="BV610" s="1202"/>
      <c r="BW610" s="1202"/>
      <c r="BX610" s="1202"/>
      <c r="BY610" s="1202"/>
      <c r="BZ610" s="1202">
        <f t="shared" si="9"/>
        <v>0</v>
      </c>
      <c r="CA610" s="1202"/>
      <c r="CB610" s="1202"/>
      <c r="CC610" s="1202"/>
      <c r="CD610" s="1202"/>
      <c r="CE610" s="1210">
        <f t="shared" si="10"/>
        <v>0</v>
      </c>
      <c r="CF610" s="1210"/>
      <c r="CG610" s="1210"/>
      <c r="CH610" s="1210"/>
      <c r="CI610" s="1210"/>
      <c r="CJ610" s="1210">
        <f t="shared" si="11"/>
        <v>0</v>
      </c>
      <c r="CK610" s="1210"/>
      <c r="CL610" s="1210"/>
      <c r="CM610" s="1210"/>
      <c r="CN610" s="1210"/>
      <c r="CO610" s="1210">
        <f t="shared" si="12"/>
        <v>0</v>
      </c>
      <c r="CP610" s="1210"/>
      <c r="CQ610" s="1210"/>
      <c r="CR610" s="1210"/>
      <c r="CS610" s="1210"/>
      <c r="CT610" s="1210">
        <f t="shared" si="13"/>
        <v>0</v>
      </c>
      <c r="CU610" s="1210"/>
      <c r="CV610" s="1210"/>
      <c r="CW610" s="1210"/>
      <c r="CX610" s="1210"/>
      <c r="CY610" s="1210">
        <f t="shared" si="14"/>
        <v>0</v>
      </c>
      <c r="CZ610" s="1210"/>
      <c r="DA610" s="1210"/>
      <c r="DB610" s="1210"/>
      <c r="DC610" s="1210"/>
      <c r="DD610" s="1210">
        <f t="shared" si="15"/>
        <v>0</v>
      </c>
      <c r="DE610" s="1210"/>
      <c r="DF610" s="1210"/>
      <c r="DG610" s="1210"/>
      <c r="DH610" s="1210"/>
    </row>
    <row r="611" spans="1:112" ht="12.75">
      <c r="A611" s="50" t="s">
        <v>341</v>
      </c>
      <c r="B611" s="50"/>
      <c r="C611" s="50" t="s">
        <v>23</v>
      </c>
      <c r="AM611" s="58"/>
      <c r="AN611" s="58"/>
      <c r="AO611" s="58"/>
      <c r="AP611" s="58"/>
      <c r="AQ611" s="58"/>
      <c r="AR611" s="1529">
        <f t="shared" si="0"/>
        <v>0</v>
      </c>
      <c r="AS611" s="1530"/>
      <c r="AT611" s="1136">
        <f t="shared" si="1"/>
        <v>0</v>
      </c>
      <c r="AU611" s="1138"/>
      <c r="AV611" s="1529">
        <f t="shared" si="2"/>
        <v>0</v>
      </c>
      <c r="AW611" s="1530"/>
      <c r="AX611" s="1136">
        <f t="shared" si="3"/>
        <v>0</v>
      </c>
      <c r="AY611" s="1138"/>
      <c r="AZ611" s="58"/>
      <c r="BA611" s="1136">
        <f t="shared" si="4"/>
        <v>0</v>
      </c>
      <c r="BB611" s="1137"/>
      <c r="BC611" s="1137"/>
      <c r="BD611" s="1137"/>
      <c r="BE611" s="1138"/>
      <c r="BF611" s="1202">
        <f t="shared" si="5"/>
        <v>0</v>
      </c>
      <c r="BG611" s="1202"/>
      <c r="BH611" s="1202"/>
      <c r="BI611" s="1202"/>
      <c r="BJ611" s="1202"/>
      <c r="BK611" s="1202">
        <f t="shared" si="6"/>
        <v>0</v>
      </c>
      <c r="BL611" s="1202"/>
      <c r="BM611" s="1202"/>
      <c r="BN611" s="1202"/>
      <c r="BO611" s="1202"/>
      <c r="BP611" s="1202">
        <f t="shared" si="7"/>
        <v>0</v>
      </c>
      <c r="BQ611" s="1202"/>
      <c r="BR611" s="1202"/>
      <c r="BS611" s="1202"/>
      <c r="BT611" s="1202"/>
      <c r="BU611" s="1202">
        <f t="shared" si="8"/>
        <v>0</v>
      </c>
      <c r="BV611" s="1202"/>
      <c r="BW611" s="1202"/>
      <c r="BX611" s="1202"/>
      <c r="BY611" s="1202"/>
      <c r="BZ611" s="1202">
        <f t="shared" si="9"/>
        <v>0</v>
      </c>
      <c r="CA611" s="1202"/>
      <c r="CB611" s="1202"/>
      <c r="CC611" s="1202"/>
      <c r="CD611" s="1202"/>
      <c r="CE611" s="1210">
        <f t="shared" si="10"/>
        <v>0</v>
      </c>
      <c r="CF611" s="1210"/>
      <c r="CG611" s="1210"/>
      <c r="CH611" s="1210"/>
      <c r="CI611" s="1210"/>
      <c r="CJ611" s="1210">
        <f t="shared" si="11"/>
        <v>0</v>
      </c>
      <c r="CK611" s="1210"/>
      <c r="CL611" s="1210"/>
      <c r="CM611" s="1210"/>
      <c r="CN611" s="1210"/>
      <c r="CO611" s="1210">
        <f t="shared" si="12"/>
        <v>0</v>
      </c>
      <c r="CP611" s="1210"/>
      <c r="CQ611" s="1210"/>
      <c r="CR611" s="1210"/>
      <c r="CS611" s="1210"/>
      <c r="CT611" s="1210">
        <f t="shared" si="13"/>
        <v>0</v>
      </c>
      <c r="CU611" s="1210"/>
      <c r="CV611" s="1210"/>
      <c r="CW611" s="1210"/>
      <c r="CX611" s="1210"/>
      <c r="CY611" s="1210">
        <f t="shared" si="14"/>
        <v>0</v>
      </c>
      <c r="CZ611" s="1210"/>
      <c r="DA611" s="1210"/>
      <c r="DB611" s="1210"/>
      <c r="DC611" s="1210"/>
      <c r="DD611" s="1210">
        <f t="shared" si="15"/>
        <v>0</v>
      </c>
      <c r="DE611" s="1210"/>
      <c r="DF611" s="1210"/>
      <c r="DG611" s="1210"/>
      <c r="DH611" s="1210"/>
    </row>
    <row r="612" spans="1:112" ht="12.75">
      <c r="A612" s="50"/>
      <c r="B612" s="50"/>
      <c r="C612" s="50"/>
      <c r="AM612" s="58"/>
      <c r="AN612" s="58"/>
      <c r="AO612" s="58"/>
      <c r="AP612" s="58"/>
      <c r="AQ612" s="58"/>
      <c r="AR612" s="1529">
        <f t="shared" si="0"/>
        <v>0</v>
      </c>
      <c r="AS612" s="1530"/>
      <c r="AT612" s="1136">
        <f t="shared" si="1"/>
        <v>0</v>
      </c>
      <c r="AU612" s="1138"/>
      <c r="AV612" s="1529">
        <f t="shared" si="2"/>
        <v>0</v>
      </c>
      <c r="AW612" s="1530"/>
      <c r="AX612" s="1136">
        <f t="shared" si="3"/>
        <v>0</v>
      </c>
      <c r="AY612" s="1138"/>
      <c r="AZ612" s="58"/>
      <c r="BA612" s="1136">
        <f t="shared" si="4"/>
        <v>0</v>
      </c>
      <c r="BB612" s="1137"/>
      <c r="BC612" s="1137"/>
      <c r="BD612" s="1137"/>
      <c r="BE612" s="1138"/>
      <c r="BF612" s="1202">
        <f t="shared" si="5"/>
        <v>0</v>
      </c>
      <c r="BG612" s="1202"/>
      <c r="BH612" s="1202"/>
      <c r="BI612" s="1202"/>
      <c r="BJ612" s="1202"/>
      <c r="BK612" s="1202">
        <f t="shared" si="6"/>
        <v>0</v>
      </c>
      <c r="BL612" s="1202"/>
      <c r="BM612" s="1202"/>
      <c r="BN612" s="1202"/>
      <c r="BO612" s="1202"/>
      <c r="BP612" s="1202">
        <f t="shared" si="7"/>
        <v>0</v>
      </c>
      <c r="BQ612" s="1202"/>
      <c r="BR612" s="1202"/>
      <c r="BS612" s="1202"/>
      <c r="BT612" s="1202"/>
      <c r="BU612" s="1202">
        <f t="shared" si="8"/>
        <v>0</v>
      </c>
      <c r="BV612" s="1202"/>
      <c r="BW612" s="1202"/>
      <c r="BX612" s="1202"/>
      <c r="BY612" s="1202"/>
      <c r="BZ612" s="1202">
        <f t="shared" si="9"/>
        <v>0</v>
      </c>
      <c r="CA612" s="1202"/>
      <c r="CB612" s="1202"/>
      <c r="CC612" s="1202"/>
      <c r="CD612" s="1202"/>
      <c r="CE612" s="1210">
        <f t="shared" si="10"/>
        <v>0</v>
      </c>
      <c r="CF612" s="1210"/>
      <c r="CG612" s="1210"/>
      <c r="CH612" s="1210"/>
      <c r="CI612" s="1210"/>
      <c r="CJ612" s="1210">
        <f t="shared" si="11"/>
        <v>0</v>
      </c>
      <c r="CK612" s="1210"/>
      <c r="CL612" s="1210"/>
      <c r="CM612" s="1210"/>
      <c r="CN612" s="1210"/>
      <c r="CO612" s="1210">
        <f t="shared" si="12"/>
        <v>0</v>
      </c>
      <c r="CP612" s="1210"/>
      <c r="CQ612" s="1210"/>
      <c r="CR612" s="1210"/>
      <c r="CS612" s="1210"/>
      <c r="CT612" s="1210">
        <f t="shared" si="13"/>
        <v>0</v>
      </c>
      <c r="CU612" s="1210"/>
      <c r="CV612" s="1210"/>
      <c r="CW612" s="1210"/>
      <c r="CX612" s="1210"/>
      <c r="CY612" s="1210">
        <f t="shared" si="14"/>
        <v>0</v>
      </c>
      <c r="CZ612" s="1210"/>
      <c r="DA612" s="1210"/>
      <c r="DB612" s="1210"/>
      <c r="DC612" s="1210"/>
      <c r="DD612" s="1210">
        <f t="shared" si="15"/>
        <v>0</v>
      </c>
      <c r="DE612" s="1210"/>
      <c r="DF612" s="1210"/>
      <c r="DG612" s="1210"/>
      <c r="DH612" s="121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9">
        <f t="shared" si="0"/>
        <v>0</v>
      </c>
      <c r="AS613" s="1530"/>
      <c r="AT613" s="1136">
        <f t="shared" si="1"/>
        <v>0</v>
      </c>
      <c r="AU613" s="1138"/>
      <c r="AV613" s="1529">
        <f t="shared" si="2"/>
        <v>0</v>
      </c>
      <c r="AW613" s="1530"/>
      <c r="AX613" s="1136">
        <f t="shared" si="3"/>
        <v>0</v>
      </c>
      <c r="AY613" s="1138"/>
      <c r="AZ613" s="58"/>
      <c r="BA613" s="1136">
        <f t="shared" si="4"/>
        <v>0</v>
      </c>
      <c r="BB613" s="1137"/>
      <c r="BC613" s="1137"/>
      <c r="BD613" s="1137"/>
      <c r="BE613" s="1138"/>
      <c r="BF613" s="1202">
        <f t="shared" si="5"/>
        <v>0</v>
      </c>
      <c r="BG613" s="1202"/>
      <c r="BH613" s="1202"/>
      <c r="BI613" s="1202"/>
      <c r="BJ613" s="1202"/>
      <c r="BK613" s="1202">
        <f t="shared" si="6"/>
        <v>0</v>
      </c>
      <c r="BL613" s="1202"/>
      <c r="BM613" s="1202"/>
      <c r="BN613" s="1202"/>
      <c r="BO613" s="1202"/>
      <c r="BP613" s="1202">
        <f t="shared" si="7"/>
        <v>0</v>
      </c>
      <c r="BQ613" s="1202"/>
      <c r="BR613" s="1202"/>
      <c r="BS613" s="1202"/>
      <c r="BT613" s="1202"/>
      <c r="BU613" s="1202">
        <f t="shared" si="8"/>
        <v>0</v>
      </c>
      <c r="BV613" s="1202"/>
      <c r="BW613" s="1202"/>
      <c r="BX613" s="1202"/>
      <c r="BY613" s="1202"/>
      <c r="BZ613" s="1202">
        <f t="shared" si="9"/>
        <v>0</v>
      </c>
      <c r="CA613" s="1202"/>
      <c r="CB613" s="1202"/>
      <c r="CC613" s="1202"/>
      <c r="CD613" s="1202"/>
      <c r="CE613" s="1210">
        <f t="shared" si="10"/>
        <v>0</v>
      </c>
      <c r="CF613" s="1210"/>
      <c r="CG613" s="1210"/>
      <c r="CH613" s="1210"/>
      <c r="CI613" s="1210"/>
      <c r="CJ613" s="1210">
        <f t="shared" si="11"/>
        <v>0</v>
      </c>
      <c r="CK613" s="1210"/>
      <c r="CL613" s="1210"/>
      <c r="CM613" s="1210"/>
      <c r="CN613" s="1210"/>
      <c r="CO613" s="1210">
        <f t="shared" si="12"/>
        <v>0</v>
      </c>
      <c r="CP613" s="1210"/>
      <c r="CQ613" s="1210"/>
      <c r="CR613" s="1210"/>
      <c r="CS613" s="1210"/>
      <c r="CT613" s="1210">
        <f t="shared" si="13"/>
        <v>0</v>
      </c>
      <c r="CU613" s="1210"/>
      <c r="CV613" s="1210"/>
      <c r="CW613" s="1210"/>
      <c r="CX613" s="1210"/>
      <c r="CY613" s="1210">
        <f t="shared" si="14"/>
        <v>0</v>
      </c>
      <c r="CZ613" s="1210"/>
      <c r="DA613" s="1210"/>
      <c r="DB613" s="1210"/>
      <c r="DC613" s="1210"/>
      <c r="DD613" s="1210">
        <f t="shared" si="15"/>
        <v>0</v>
      </c>
      <c r="DE613" s="1210"/>
      <c r="DF613" s="1210"/>
      <c r="DG613" s="1210"/>
      <c r="DH613" s="121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9">
        <f>SUM(AT589:AU613)</f>
        <v>56</v>
      </c>
      <c r="AU614" s="1530"/>
      <c r="AV614" s="58"/>
      <c r="AW614" s="58"/>
      <c r="AX614" s="1529">
        <f>SUM(AX589:AY613)</f>
        <v>0</v>
      </c>
      <c r="AY614" s="1530"/>
      <c r="AZ614" s="58"/>
      <c r="BA614" s="1529">
        <f>SUM(BA589:BE613)</f>
        <v>19</v>
      </c>
      <c r="BB614" s="1538"/>
      <c r="BC614" s="1538"/>
      <c r="BD614" s="1538"/>
      <c r="BE614" s="1530"/>
      <c r="BF614" s="1215">
        <f>SUM(BF589:BJ613)</f>
        <v>54</v>
      </c>
      <c r="BG614" s="1215"/>
      <c r="BH614" s="1215"/>
      <c r="BI614" s="1215"/>
      <c r="BJ614" s="1215"/>
      <c r="BK614" s="1215">
        <f>SUM(BK589:BO613)</f>
        <v>13</v>
      </c>
      <c r="BL614" s="1215"/>
      <c r="BM614" s="1215"/>
      <c r="BN614" s="1215"/>
      <c r="BO614" s="1215"/>
      <c r="BP614" s="1215">
        <f>SUM(BP589:BT613)</f>
        <v>0</v>
      </c>
      <c r="BQ614" s="1215"/>
      <c r="BR614" s="1215"/>
      <c r="BS614" s="1215"/>
      <c r="BT614" s="1215"/>
      <c r="BU614" s="1215">
        <f>SUM(BU589:BY613)</f>
        <v>0</v>
      </c>
      <c r="BV614" s="1215"/>
      <c r="BW614" s="1215"/>
      <c r="BX614" s="1215"/>
      <c r="BY614" s="1215"/>
      <c r="BZ614" s="1215">
        <f>SUM(BZ589:CD613)</f>
        <v>0</v>
      </c>
      <c r="CA614" s="1215"/>
      <c r="CB614" s="1215"/>
      <c r="CC614" s="1215"/>
      <c r="CD614" s="1215"/>
      <c r="CE614" s="1215">
        <f>SUM(CE589:CI613)</f>
        <v>0</v>
      </c>
      <c r="CF614" s="1215"/>
      <c r="CG614" s="1215"/>
      <c r="CH614" s="1215"/>
      <c r="CI614" s="1215"/>
      <c r="CJ614" s="1215">
        <f>SUM(CJ589:CN613)</f>
        <v>0</v>
      </c>
      <c r="CK614" s="1215"/>
      <c r="CL614" s="1215"/>
      <c r="CM614" s="1215"/>
      <c r="CN614" s="1215"/>
      <c r="CO614" s="1215">
        <f>SUM(CO589:CS613)</f>
        <v>0</v>
      </c>
      <c r="CP614" s="1215"/>
      <c r="CQ614" s="1215"/>
      <c r="CR614" s="1215"/>
      <c r="CS614" s="1215"/>
      <c r="CT614" s="1215">
        <f>SUM(CT589:CX613)</f>
        <v>0</v>
      </c>
      <c r="CU614" s="1215"/>
      <c r="CV614" s="1215"/>
      <c r="CW614" s="1215"/>
      <c r="CX614" s="1215"/>
      <c r="CY614" s="1215">
        <f>SUM(CY589:DC613)</f>
        <v>0</v>
      </c>
      <c r="CZ614" s="1215"/>
      <c r="DA614" s="1215"/>
      <c r="DB614" s="1215"/>
      <c r="DC614" s="1215"/>
      <c r="DD614" s="1215">
        <f>SUM(DD589:DH613)</f>
        <v>0</v>
      </c>
      <c r="DE614" s="1215"/>
      <c r="DF614" s="1215"/>
      <c r="DG614" s="1215"/>
      <c r="DH614" s="1215"/>
    </row>
    <row r="615" spans="1:112" ht="12.75">
      <c r="B615" s="1436" t="s">
        <v>498</v>
      </c>
      <c r="C615" s="1437"/>
      <c r="D615" s="1437"/>
      <c r="E615" s="1437"/>
      <c r="F615" s="1437"/>
      <c r="G615" s="1437"/>
      <c r="H615" s="1437"/>
      <c r="I615" s="1437"/>
      <c r="J615" s="1437"/>
      <c r="K615" s="1437"/>
      <c r="L615" s="1437"/>
      <c r="M615" s="1437"/>
      <c r="N615" s="1437"/>
      <c r="O615" s="1438"/>
      <c r="P615" s="1445" t="s">
        <v>346</v>
      </c>
      <c r="Q615" s="1446"/>
      <c r="R615" s="1447"/>
      <c r="S615" s="1544" t="s">
        <v>499</v>
      </c>
      <c r="T615" s="1545"/>
      <c r="U615" s="1546"/>
      <c r="V615" s="1435" t="s">
        <v>18</v>
      </c>
      <c r="W615" s="1435"/>
      <c r="X615" s="1435"/>
      <c r="Y615" s="1435"/>
      <c r="Z615" s="1435"/>
      <c r="AA615" s="1435"/>
      <c r="AB615" s="1435" t="s">
        <v>17</v>
      </c>
      <c r="AC615" s="1435"/>
      <c r="AD615" s="1435"/>
      <c r="AE615" s="1435"/>
      <c r="AF615" s="1435"/>
      <c r="AG615" s="1435" t="s">
        <v>500</v>
      </c>
      <c r="AH615" s="1435"/>
      <c r="AI615" s="1435"/>
      <c r="AJ615" s="1435"/>
      <c r="AK615" s="143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9"/>
      <c r="C616" s="1440"/>
      <c r="D616" s="1440"/>
      <c r="E616" s="1440"/>
      <c r="F616" s="1440"/>
      <c r="G616" s="1440"/>
      <c r="H616" s="1440"/>
      <c r="I616" s="1440"/>
      <c r="J616" s="1440"/>
      <c r="K616" s="1440"/>
      <c r="L616" s="1440"/>
      <c r="M616" s="1440"/>
      <c r="N616" s="1440"/>
      <c r="O616" s="1441"/>
      <c r="P616" s="1448"/>
      <c r="Q616" s="1449"/>
      <c r="R616" s="1450"/>
      <c r="S616" s="1547"/>
      <c r="T616" s="1548"/>
      <c r="U616" s="1549"/>
      <c r="V616" s="1435"/>
      <c r="W616" s="1435"/>
      <c r="X616" s="1435"/>
      <c r="Y616" s="1435"/>
      <c r="Z616" s="1435"/>
      <c r="AA616" s="1435"/>
      <c r="AB616" s="1435"/>
      <c r="AC616" s="1435"/>
      <c r="AD616" s="1435"/>
      <c r="AE616" s="1435"/>
      <c r="AF616" s="1435"/>
      <c r="AG616" s="1435"/>
      <c r="AH616" s="1435"/>
      <c r="AI616" s="1435"/>
      <c r="AJ616" s="1435"/>
      <c r="AK616" s="143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2"/>
      <c r="C617" s="1443"/>
      <c r="D617" s="1443"/>
      <c r="E617" s="1443"/>
      <c r="F617" s="1443"/>
      <c r="G617" s="1443"/>
      <c r="H617" s="1443"/>
      <c r="I617" s="1443"/>
      <c r="J617" s="1443"/>
      <c r="K617" s="1443"/>
      <c r="L617" s="1443"/>
      <c r="M617" s="1443"/>
      <c r="N617" s="1443"/>
      <c r="O617" s="1444"/>
      <c r="P617" s="1451"/>
      <c r="Q617" s="1452"/>
      <c r="R617" s="1453"/>
      <c r="S617" s="1550"/>
      <c r="T617" s="1551"/>
      <c r="U617" s="1552"/>
      <c r="V617" s="1435"/>
      <c r="W617" s="1435"/>
      <c r="X617" s="1435"/>
      <c r="Y617" s="1435"/>
      <c r="Z617" s="1435"/>
      <c r="AA617" s="1435"/>
      <c r="AB617" s="1435"/>
      <c r="AC617" s="1435"/>
      <c r="AD617" s="1435"/>
      <c r="AE617" s="1435"/>
      <c r="AF617" s="1435"/>
      <c r="AG617" s="1435"/>
      <c r="AH617" s="1435"/>
      <c r="AI617" s="1435"/>
      <c r="AJ617" s="1435"/>
      <c r="AK617" s="1435"/>
      <c r="AL617" s="58"/>
      <c r="AM617" s="61"/>
      <c r="AN617" s="61"/>
      <c r="AO617" s="61"/>
      <c r="AP617" s="61"/>
      <c r="AQ617" s="61"/>
      <c r="AR617" s="61"/>
      <c r="AS617" s="61"/>
      <c r="AT617" s="61"/>
      <c r="AU617" s="61"/>
      <c r="AV617" s="61"/>
      <c r="AW617" s="61"/>
      <c r="AX617" s="61"/>
      <c r="AY617" s="61"/>
      <c r="AZ617" s="61"/>
      <c r="BA617" s="1136">
        <f>IF(J754="SRO/Studio",O754,0)</f>
        <v>0</v>
      </c>
      <c r="BB617" s="1137"/>
      <c r="BC617" s="1137"/>
      <c r="BD617" s="1137"/>
      <c r="BE617" s="1138"/>
      <c r="BF617" s="1202">
        <f>IF(J754="1 Bedroom",O754,0)</f>
        <v>0</v>
      </c>
      <c r="BG617" s="1202"/>
      <c r="BH617" s="1202"/>
      <c r="BI617" s="1202"/>
      <c r="BJ617" s="1202"/>
      <c r="BK617" s="1202">
        <f>IF(J754="2 Bedrooms",O754,0)</f>
        <v>1</v>
      </c>
      <c r="BL617" s="1202"/>
      <c r="BM617" s="1202"/>
      <c r="BN617" s="1202"/>
      <c r="BO617" s="1202"/>
      <c r="BP617" s="1202">
        <f>IF(J754="3 Bedrooms",O754,0)</f>
        <v>0</v>
      </c>
      <c r="BQ617" s="1202"/>
      <c r="BR617" s="1202"/>
      <c r="BS617" s="1202"/>
      <c r="BT617" s="1202"/>
      <c r="BU617" s="1202">
        <f>IF(J754="4 Bedrooms",O754,0)</f>
        <v>0</v>
      </c>
      <c r="BV617" s="1202"/>
      <c r="BW617" s="1202"/>
      <c r="BX617" s="1202"/>
      <c r="BY617" s="1202"/>
      <c r="BZ617" s="1202">
        <f>IF(J754="5 Bedrooms",O754,0)</f>
        <v>0</v>
      </c>
      <c r="CA617" s="1202"/>
      <c r="CB617" s="1202"/>
      <c r="CC617" s="1202"/>
      <c r="CD617" s="1202"/>
      <c r="CE617" s="58"/>
      <c r="CF617" s="58"/>
      <c r="CG617" s="58"/>
      <c r="CH617" s="58"/>
      <c r="CI617" s="58"/>
      <c r="CJ617" s="58"/>
      <c r="CK617" s="58"/>
      <c r="CL617" s="58"/>
      <c r="CM617" s="58"/>
      <c r="CN617" s="58"/>
      <c r="CO617" s="58"/>
      <c r="CP617" s="58"/>
      <c r="CQ617" s="58"/>
      <c r="CR617" s="58"/>
    </row>
    <row r="618" spans="1:112" ht="12.75" customHeight="1">
      <c r="B618" s="83" t="s">
        <v>119</v>
      </c>
      <c r="C618" s="1124" t="s">
        <v>1754</v>
      </c>
      <c r="D618" s="1433"/>
      <c r="E618" s="1433"/>
      <c r="F618" s="1433"/>
      <c r="G618" s="1433"/>
      <c r="H618" s="1433"/>
      <c r="I618" s="1433"/>
      <c r="J618" s="1433"/>
      <c r="K618" s="1433"/>
      <c r="L618" s="1433"/>
      <c r="M618" s="1433"/>
      <c r="N618" s="1433"/>
      <c r="O618" s="1434"/>
      <c r="P618" s="1228">
        <f>30*12</f>
        <v>360</v>
      </c>
      <c r="Q618" s="1229"/>
      <c r="R618" s="1230"/>
      <c r="S618" s="1233">
        <v>3.95E-2</v>
      </c>
      <c r="T618" s="1226"/>
      <c r="U618" s="1227"/>
      <c r="V618" s="1228"/>
      <c r="W618" s="1229"/>
      <c r="X618" s="1229"/>
      <c r="Y618" s="1229"/>
      <c r="Z618" s="1229"/>
      <c r="AA618" s="1230"/>
      <c r="AB618" s="1232">
        <v>355005</v>
      </c>
      <c r="AC618" s="1232"/>
      <c r="AD618" s="1232"/>
      <c r="AE618" s="1232"/>
      <c r="AF618" s="1232"/>
      <c r="AG618" s="1232">
        <v>6234238</v>
      </c>
      <c r="AH618" s="1232"/>
      <c r="AI618" s="1232"/>
      <c r="AJ618" s="1232"/>
      <c r="AK618" s="1232"/>
      <c r="AL618" s="58"/>
      <c r="AM618" s="61"/>
      <c r="AN618" s="61"/>
      <c r="AO618" s="61"/>
      <c r="AP618" s="61"/>
      <c r="AQ618" s="61"/>
      <c r="AR618" s="61"/>
      <c r="AS618" s="61"/>
      <c r="AT618" s="61"/>
      <c r="AU618" s="61"/>
      <c r="AV618" s="61"/>
      <c r="AW618" s="61"/>
      <c r="AX618" s="61"/>
      <c r="AY618" s="61"/>
      <c r="AZ618" s="61"/>
      <c r="BA618" s="1136">
        <f>IF(J755="SRO/Studio",O755,0)</f>
        <v>0</v>
      </c>
      <c r="BB618" s="1137"/>
      <c r="BC618" s="1137"/>
      <c r="BD618" s="1137"/>
      <c r="BE618" s="1138"/>
      <c r="BF618" s="1202">
        <f>IF(J755="1 Bedroom",O755,0)</f>
        <v>0</v>
      </c>
      <c r="BG618" s="1202"/>
      <c r="BH618" s="1202"/>
      <c r="BI618" s="1202"/>
      <c r="BJ618" s="1202"/>
      <c r="BK618" s="1202">
        <f>IF(J755="2 Bedrooms",O755,0)</f>
        <v>0</v>
      </c>
      <c r="BL618" s="1202"/>
      <c r="BM618" s="1202"/>
      <c r="BN618" s="1202"/>
      <c r="BO618" s="1202"/>
      <c r="BP618" s="1202">
        <f>IF(J755="3 Bedrooms",O755,0)</f>
        <v>0</v>
      </c>
      <c r="BQ618" s="1202"/>
      <c r="BR618" s="1202"/>
      <c r="BS618" s="1202"/>
      <c r="BT618" s="1202"/>
      <c r="BU618" s="1202">
        <f>IF(J755="4 Bedrooms",O755,0)</f>
        <v>0</v>
      </c>
      <c r="BV618" s="1202"/>
      <c r="BW618" s="1202"/>
      <c r="BX618" s="1202"/>
      <c r="BY618" s="1202"/>
      <c r="BZ618" s="1202">
        <f>IF(J755="5 Bedrooms",O755,0)</f>
        <v>0</v>
      </c>
      <c r="CA618" s="1202"/>
      <c r="CB618" s="1202"/>
      <c r="CC618" s="1202"/>
      <c r="CD618" s="1202"/>
      <c r="CE618" s="58"/>
      <c r="CF618" s="58"/>
      <c r="CG618" s="58"/>
      <c r="CH618" s="58"/>
      <c r="CI618" s="58"/>
      <c r="CJ618" s="58"/>
      <c r="CK618" s="58"/>
      <c r="CL618" s="58"/>
      <c r="CM618" s="58"/>
      <c r="CN618" s="58"/>
      <c r="CO618" s="58"/>
      <c r="CP618" s="58"/>
      <c r="CQ618" s="58"/>
      <c r="CR618" s="58"/>
    </row>
    <row r="619" spans="1:112" ht="12.75">
      <c r="B619" s="84" t="s">
        <v>120</v>
      </c>
      <c r="C619" s="1124" t="s">
        <v>1743</v>
      </c>
      <c r="D619" s="1105"/>
      <c r="E619" s="1105"/>
      <c r="F619" s="1105"/>
      <c r="G619" s="1105"/>
      <c r="H619" s="1105"/>
      <c r="I619" s="1105"/>
      <c r="J619" s="1105"/>
      <c r="K619" s="1105"/>
      <c r="L619" s="1105"/>
      <c r="M619" s="1105"/>
      <c r="N619" s="1105"/>
      <c r="O619" s="1231"/>
      <c r="P619" s="1228">
        <f>55*12</f>
        <v>660</v>
      </c>
      <c r="Q619" s="1229"/>
      <c r="R619" s="1230"/>
      <c r="S619" s="1233">
        <v>0.03</v>
      </c>
      <c r="T619" s="1226"/>
      <c r="U619" s="1227"/>
      <c r="V619" s="1228" t="s">
        <v>504</v>
      </c>
      <c r="W619" s="1229"/>
      <c r="X619" s="1229"/>
      <c r="Y619" s="1229"/>
      <c r="Z619" s="1229"/>
      <c r="AA619" s="1230"/>
      <c r="AB619" s="1232">
        <v>53667</v>
      </c>
      <c r="AC619" s="1232"/>
      <c r="AD619" s="1232"/>
      <c r="AE619" s="1232"/>
      <c r="AF619" s="1232"/>
      <c r="AG619" s="1232">
        <v>12777880</v>
      </c>
      <c r="AH619" s="1232"/>
      <c r="AI619" s="1232"/>
      <c r="AJ619" s="1232"/>
      <c r="AK619" s="1232"/>
      <c r="AL619" s="58"/>
      <c r="AM619" s="61"/>
      <c r="AN619" s="61"/>
      <c r="AO619" s="61"/>
      <c r="AP619" s="61"/>
      <c r="AQ619" s="61"/>
      <c r="AR619" s="61"/>
      <c r="AS619" s="61"/>
      <c r="AT619" s="61"/>
      <c r="AU619" s="61"/>
      <c r="AV619" s="61"/>
      <c r="AW619" s="61"/>
      <c r="AX619" s="61"/>
      <c r="AY619" s="61"/>
      <c r="AZ619" s="61"/>
      <c r="BA619" s="1136">
        <f>IF(J756="SRO/Studio",O756,0)</f>
        <v>0</v>
      </c>
      <c r="BB619" s="1137"/>
      <c r="BC619" s="1137"/>
      <c r="BD619" s="1137"/>
      <c r="BE619" s="1138"/>
      <c r="BF619" s="1202">
        <f>IF(J756="1 Bedroom",O756,0)</f>
        <v>0</v>
      </c>
      <c r="BG619" s="1202"/>
      <c r="BH619" s="1202"/>
      <c r="BI619" s="1202"/>
      <c r="BJ619" s="1202"/>
      <c r="BK619" s="1202">
        <f>IF(J756="2 Bedrooms",O756,0)</f>
        <v>0</v>
      </c>
      <c r="BL619" s="1202"/>
      <c r="BM619" s="1202"/>
      <c r="BN619" s="1202"/>
      <c r="BO619" s="1202"/>
      <c r="BP619" s="1202">
        <f>IF(J756="3 Bedrooms",O756,0)</f>
        <v>0</v>
      </c>
      <c r="BQ619" s="1202"/>
      <c r="BR619" s="1202"/>
      <c r="BS619" s="1202"/>
      <c r="BT619" s="1202"/>
      <c r="BU619" s="1202">
        <f>IF(J756="4 Bedrooms",O756,0)</f>
        <v>0</v>
      </c>
      <c r="BV619" s="1202"/>
      <c r="BW619" s="1202"/>
      <c r="BX619" s="1202"/>
      <c r="BY619" s="1202"/>
      <c r="BZ619" s="1202">
        <f>IF(J756="5 Bedrooms",O756,0)</f>
        <v>0</v>
      </c>
      <c r="CA619" s="1202"/>
      <c r="CB619" s="1202"/>
      <c r="CC619" s="1202"/>
      <c r="CD619" s="1202"/>
      <c r="CE619" s="58"/>
      <c r="CF619" s="58"/>
      <c r="CG619" s="58"/>
      <c r="CH619" s="58"/>
      <c r="CI619" s="58"/>
      <c r="CJ619" s="58"/>
      <c r="CK619" s="58"/>
      <c r="CL619" s="58"/>
      <c r="CM619" s="58"/>
      <c r="CN619" s="58"/>
      <c r="CO619" s="58"/>
      <c r="CP619" s="58"/>
      <c r="CQ619" s="58"/>
      <c r="CR619" s="58"/>
    </row>
    <row r="620" spans="1:112" ht="12.75">
      <c r="B620" s="84" t="s">
        <v>126</v>
      </c>
      <c r="C620" s="1105" t="str">
        <f>C547</f>
        <v>City of San Jose Loan</v>
      </c>
      <c r="D620" s="1105"/>
      <c r="E620" s="1105"/>
      <c r="F620" s="1105"/>
      <c r="G620" s="1105"/>
      <c r="H620" s="1105"/>
      <c r="I620" s="1105"/>
      <c r="J620" s="1105"/>
      <c r="K620" s="1105"/>
      <c r="L620" s="1105"/>
      <c r="M620" s="1105"/>
      <c r="N620" s="1105"/>
      <c r="O620" s="1231"/>
      <c r="P620" s="1228">
        <f>P547</f>
        <v>660</v>
      </c>
      <c r="Q620" s="1229"/>
      <c r="R620" s="1230"/>
      <c r="S620" s="1233">
        <f>U547</f>
        <v>0.02</v>
      </c>
      <c r="T620" s="1226"/>
      <c r="U620" s="1227"/>
      <c r="V620" s="1228" t="s">
        <v>504</v>
      </c>
      <c r="W620" s="1229"/>
      <c r="X620" s="1229"/>
      <c r="Y620" s="1229"/>
      <c r="Z620" s="1229"/>
      <c r="AA620" s="1230"/>
      <c r="AB620" s="1232"/>
      <c r="AC620" s="1232"/>
      <c r="AD620" s="1232"/>
      <c r="AE620" s="1232"/>
      <c r="AF620" s="1232"/>
      <c r="AG620" s="1232">
        <f>AE547</f>
        <v>13489960</v>
      </c>
      <c r="AH620" s="1232"/>
      <c r="AI620" s="1232"/>
      <c r="AJ620" s="1232"/>
      <c r="AK620" s="1232"/>
      <c r="AL620" s="58"/>
      <c r="AM620" s="61"/>
      <c r="AN620" s="61"/>
      <c r="AO620" s="61"/>
      <c r="AP620" s="61"/>
      <c r="AQ620" s="61"/>
      <c r="AR620" s="61"/>
      <c r="AS620" s="61"/>
      <c r="AT620" s="61"/>
      <c r="AU620" s="61"/>
      <c r="AV620" s="61"/>
      <c r="AW620" s="61"/>
      <c r="AX620" s="61"/>
      <c r="AY620" s="61"/>
      <c r="AZ620" s="61"/>
      <c r="BA620" s="1136">
        <f>IF(J757="SRO/Studio",O757,0)</f>
        <v>0</v>
      </c>
      <c r="BB620" s="1137"/>
      <c r="BC620" s="1137"/>
      <c r="BD620" s="1137"/>
      <c r="BE620" s="1138"/>
      <c r="BF620" s="1202">
        <f>IF(J757="1 Bedroom",O757,0)</f>
        <v>0</v>
      </c>
      <c r="BG620" s="1202"/>
      <c r="BH620" s="1202"/>
      <c r="BI620" s="1202"/>
      <c r="BJ620" s="1202"/>
      <c r="BK620" s="1202">
        <f>IF(J757="2 Bedrooms",O757,0)</f>
        <v>0</v>
      </c>
      <c r="BL620" s="1202"/>
      <c r="BM620" s="1202"/>
      <c r="BN620" s="1202"/>
      <c r="BO620" s="1202"/>
      <c r="BP620" s="1202">
        <f>IF(J757="3 Bedrooms",O757,0)</f>
        <v>0</v>
      </c>
      <c r="BQ620" s="1202"/>
      <c r="BR620" s="1202"/>
      <c r="BS620" s="1202"/>
      <c r="BT620" s="1202"/>
      <c r="BU620" s="1202">
        <f>IF(J757="4 Bedrooms",O757,0)</f>
        <v>0</v>
      </c>
      <c r="BV620" s="1202"/>
      <c r="BW620" s="1202"/>
      <c r="BX620" s="1202"/>
      <c r="BY620" s="1202"/>
      <c r="BZ620" s="1202">
        <f>IF(J757="5 Bedrooms",O757,0)</f>
        <v>0</v>
      </c>
      <c r="CA620" s="1202"/>
      <c r="CB620" s="1202"/>
      <c r="CC620" s="1202"/>
      <c r="CD620" s="1202"/>
      <c r="CE620" s="58"/>
      <c r="CF620" s="58"/>
      <c r="CG620" s="58"/>
      <c r="CH620" s="58"/>
      <c r="CI620" s="58"/>
      <c r="CJ620" s="58"/>
      <c r="CK620" s="58"/>
      <c r="CL620" s="58"/>
      <c r="CM620" s="58"/>
      <c r="CN620" s="58"/>
      <c r="CO620" s="58"/>
      <c r="CP620" s="58"/>
      <c r="CQ620" s="58"/>
      <c r="CR620" s="58"/>
    </row>
    <row r="621" spans="1:112" ht="12.75">
      <c r="B621" s="84" t="s">
        <v>632</v>
      </c>
      <c r="C621" s="1105" t="str">
        <f t="shared" ref="C621:C623" si="16">C548</f>
        <v>Land Donation</v>
      </c>
      <c r="D621" s="1105"/>
      <c r="E621" s="1105"/>
      <c r="F621" s="1105"/>
      <c r="G621" s="1105"/>
      <c r="H621" s="1105"/>
      <c r="I621" s="1105"/>
      <c r="J621" s="1105"/>
      <c r="K621" s="1105"/>
      <c r="L621" s="1105"/>
      <c r="M621" s="1105"/>
      <c r="N621" s="1105"/>
      <c r="O621" s="1231"/>
      <c r="P621" s="1228" t="str">
        <f t="shared" ref="P621:P623" si="17">P548</f>
        <v>-</v>
      </c>
      <c r="Q621" s="1229"/>
      <c r="R621" s="1230"/>
      <c r="S621" s="1233" t="str">
        <f t="shared" ref="S621:S623" si="18">U548</f>
        <v>-</v>
      </c>
      <c r="T621" s="1226"/>
      <c r="U621" s="1227"/>
      <c r="V621" s="1228"/>
      <c r="W621" s="1229"/>
      <c r="X621" s="1229"/>
      <c r="Y621" s="1229"/>
      <c r="Z621" s="1229"/>
      <c r="AA621" s="1230"/>
      <c r="AB621" s="1232"/>
      <c r="AC621" s="1232"/>
      <c r="AD621" s="1232"/>
      <c r="AE621" s="1232"/>
      <c r="AF621" s="1232"/>
      <c r="AG621" s="1232">
        <f t="shared" ref="AG621:AG623" si="19">AE548</f>
        <v>0</v>
      </c>
      <c r="AH621" s="1232"/>
      <c r="AI621" s="1232"/>
      <c r="AJ621" s="1232"/>
      <c r="AK621" s="1232"/>
      <c r="AL621" s="58"/>
      <c r="AM621" s="61"/>
      <c r="AN621" s="61"/>
      <c r="AO621" s="61"/>
      <c r="AP621" s="61"/>
      <c r="AQ621" s="61"/>
      <c r="AR621" s="61"/>
      <c r="AS621" s="61"/>
      <c r="AT621" s="61"/>
      <c r="AU621" s="61"/>
      <c r="AV621" s="61"/>
      <c r="AW621" s="61"/>
      <c r="AX621" s="61"/>
      <c r="AY621" s="61"/>
      <c r="AZ621" s="61"/>
      <c r="BA621" s="1139">
        <f>SUM(BA617:BE620)</f>
        <v>0</v>
      </c>
      <c r="BB621" s="1140"/>
      <c r="BC621" s="1140"/>
      <c r="BD621" s="1140"/>
      <c r="BE621" s="1141"/>
      <c r="BF621" s="1139">
        <f>SUM(BF617:BJ620)</f>
        <v>0</v>
      </c>
      <c r="BG621" s="1140"/>
      <c r="BH621" s="1140"/>
      <c r="BI621" s="1140"/>
      <c r="BJ621" s="1141"/>
      <c r="BK621" s="1139">
        <f>SUM(BK617:BO620)</f>
        <v>1</v>
      </c>
      <c r="BL621" s="1140"/>
      <c r="BM621" s="1140"/>
      <c r="BN621" s="1140"/>
      <c r="BO621" s="1141"/>
      <c r="BP621" s="1139">
        <f>SUM(BP617:BT620)</f>
        <v>0</v>
      </c>
      <c r="BQ621" s="1140"/>
      <c r="BR621" s="1140"/>
      <c r="BS621" s="1140"/>
      <c r="BT621" s="1141"/>
      <c r="BU621" s="1139">
        <f>SUM(BU617:BY620)</f>
        <v>0</v>
      </c>
      <c r="BV621" s="1140"/>
      <c r="BW621" s="1140"/>
      <c r="BX621" s="1140"/>
      <c r="BY621" s="1141"/>
      <c r="BZ621" s="1139">
        <f>SUM(BZ617:CD620)</f>
        <v>0</v>
      </c>
      <c r="CA621" s="1140"/>
      <c r="CB621" s="1140"/>
      <c r="CC621" s="1140"/>
      <c r="CD621" s="1141"/>
      <c r="CE621" s="58"/>
      <c r="CF621" s="58"/>
      <c r="CG621" s="58"/>
      <c r="CH621" s="58"/>
      <c r="CI621" s="58"/>
      <c r="CJ621" s="58"/>
      <c r="CK621" s="58"/>
      <c r="CL621" s="58"/>
      <c r="CM621" s="58"/>
      <c r="CN621" s="58"/>
      <c r="CO621" s="58"/>
      <c r="CP621" s="58"/>
      <c r="CQ621" s="58"/>
      <c r="CR621" s="58"/>
    </row>
    <row r="622" spans="1:112" ht="12.75">
      <c r="B622" s="84" t="s">
        <v>842</v>
      </c>
      <c r="C622" s="1105" t="str">
        <f t="shared" si="16"/>
        <v>HCD Infill Loan</v>
      </c>
      <c r="D622" s="1105"/>
      <c r="E622" s="1105"/>
      <c r="F622" s="1105"/>
      <c r="G622" s="1105"/>
      <c r="H622" s="1105"/>
      <c r="I622" s="1105"/>
      <c r="J622" s="1105"/>
      <c r="K622" s="1105"/>
      <c r="L622" s="1105"/>
      <c r="M622" s="1105"/>
      <c r="N622" s="1105"/>
      <c r="O622" s="1231"/>
      <c r="P622" s="1228">
        <f t="shared" si="17"/>
        <v>660</v>
      </c>
      <c r="Q622" s="1229"/>
      <c r="R622" s="1230"/>
      <c r="S622" s="1233">
        <f t="shared" si="18"/>
        <v>0</v>
      </c>
      <c r="T622" s="1226"/>
      <c r="U622" s="1227"/>
      <c r="V622" s="1228" t="s">
        <v>505</v>
      </c>
      <c r="W622" s="1229"/>
      <c r="X622" s="1229"/>
      <c r="Y622" s="1229"/>
      <c r="Z622" s="1229"/>
      <c r="AA622" s="1230"/>
      <c r="AB622" s="1232"/>
      <c r="AC622" s="1232"/>
      <c r="AD622" s="1232"/>
      <c r="AE622" s="1232"/>
      <c r="AF622" s="1232"/>
      <c r="AG622" s="1232">
        <f t="shared" si="19"/>
        <v>3577755</v>
      </c>
      <c r="AH622" s="1232"/>
      <c r="AI622" s="1232"/>
      <c r="AJ622" s="1232"/>
      <c r="AK622" s="123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05" t="str">
        <f t="shared" si="16"/>
        <v>Deferred Developer Fee</v>
      </c>
      <c r="D623" s="1105"/>
      <c r="E623" s="1105"/>
      <c r="F623" s="1105"/>
      <c r="G623" s="1105"/>
      <c r="H623" s="1105"/>
      <c r="I623" s="1105"/>
      <c r="J623" s="1105"/>
      <c r="K623" s="1105"/>
      <c r="L623" s="1105"/>
      <c r="M623" s="1105"/>
      <c r="N623" s="1105"/>
      <c r="O623" s="1231"/>
      <c r="P623" s="1228">
        <f t="shared" si="17"/>
        <v>180</v>
      </c>
      <c r="Q623" s="1229"/>
      <c r="R623" s="1230"/>
      <c r="S623" s="1233">
        <f t="shared" si="18"/>
        <v>0</v>
      </c>
      <c r="T623" s="1226"/>
      <c r="U623" s="1227"/>
      <c r="V623" s="1228" t="s">
        <v>505</v>
      </c>
      <c r="W623" s="1229"/>
      <c r="X623" s="1229"/>
      <c r="Y623" s="1229"/>
      <c r="Z623" s="1229"/>
      <c r="AA623" s="1230"/>
      <c r="AB623" s="1232"/>
      <c r="AC623" s="1232"/>
      <c r="AD623" s="1232"/>
      <c r="AE623" s="1232"/>
      <c r="AF623" s="1232"/>
      <c r="AG623" s="1232">
        <f t="shared" si="19"/>
        <v>371947</v>
      </c>
      <c r="AH623" s="1232"/>
      <c r="AI623" s="1232"/>
      <c r="AJ623" s="1232"/>
      <c r="AK623" s="1232"/>
      <c r="AL623" s="58"/>
      <c r="AM623" s="61"/>
      <c r="AN623" s="61"/>
      <c r="AO623" s="61"/>
      <c r="AP623" s="61"/>
      <c r="AQ623" s="61"/>
      <c r="AR623" s="61"/>
      <c r="AS623" s="61"/>
      <c r="AT623" s="61"/>
      <c r="AU623" s="61"/>
      <c r="AV623" s="61"/>
      <c r="AW623" s="61"/>
      <c r="AX623" s="61"/>
      <c r="AY623" s="61"/>
      <c r="AZ623" s="61"/>
      <c r="BA623" s="1136">
        <f t="shared" ref="BA623:BA632" si="20">IF(J768="SRO/Studio",O768,0)</f>
        <v>0</v>
      </c>
      <c r="BB623" s="1137"/>
      <c r="BC623" s="1137"/>
      <c r="BD623" s="1137"/>
      <c r="BE623" s="1138"/>
      <c r="BF623" s="1202">
        <f t="shared" ref="BF623:BF632" si="21">IF(J768="1 Bedroom",O768,0)</f>
        <v>0</v>
      </c>
      <c r="BG623" s="1202"/>
      <c r="BH623" s="1202"/>
      <c r="BI623" s="1202"/>
      <c r="BJ623" s="1202"/>
      <c r="BK623" s="1202">
        <f t="shared" ref="BK623:BK632" si="22">IF(J768="2 Bedrooms",O768,0)</f>
        <v>0</v>
      </c>
      <c r="BL623" s="1202"/>
      <c r="BM623" s="1202"/>
      <c r="BN623" s="1202"/>
      <c r="BO623" s="1202"/>
      <c r="BP623" s="1202">
        <f t="shared" ref="BP623:BP632" si="23">IF(J768="3 Bedrooms",O768,0)</f>
        <v>0</v>
      </c>
      <c r="BQ623" s="1202"/>
      <c r="BR623" s="1202"/>
      <c r="BS623" s="1202"/>
      <c r="BT623" s="1202"/>
      <c r="BU623" s="1202">
        <f t="shared" ref="BU623:BU632" si="24">IF(J768="4 Bedrooms",O768,0)</f>
        <v>0</v>
      </c>
      <c r="BV623" s="1202"/>
      <c r="BW623" s="1202"/>
      <c r="BX623" s="1202"/>
      <c r="BY623" s="1202"/>
      <c r="BZ623" s="1202">
        <f t="shared" ref="BZ623:BZ632" si="25">IF(J768="5 Bedrooms",O768,0)</f>
        <v>0</v>
      </c>
      <c r="CA623" s="1202"/>
      <c r="CB623" s="1202"/>
      <c r="CC623" s="1202"/>
      <c r="CD623" s="1202"/>
      <c r="CE623" s="58"/>
      <c r="CF623" s="58"/>
      <c r="CG623" s="58"/>
      <c r="CH623" s="58"/>
      <c r="CI623" s="58"/>
      <c r="CJ623" s="58"/>
      <c r="CK623" s="58"/>
      <c r="CL623" s="58"/>
      <c r="CM623" s="58"/>
      <c r="CN623" s="58"/>
      <c r="CO623" s="58"/>
      <c r="CP623" s="58"/>
      <c r="CQ623" s="58"/>
      <c r="CR623" s="58"/>
    </row>
    <row r="624" spans="1:112" ht="12.75">
      <c r="B624" s="84" t="s">
        <v>501</v>
      </c>
      <c r="C624" s="1124" t="s">
        <v>1775</v>
      </c>
      <c r="D624" s="1105"/>
      <c r="E624" s="1105"/>
      <c r="F624" s="1105"/>
      <c r="G624" s="1105"/>
      <c r="H624" s="1105"/>
      <c r="I624" s="1105"/>
      <c r="J624" s="1105"/>
      <c r="K624" s="1105"/>
      <c r="L624" s="1105"/>
      <c r="M624" s="1105"/>
      <c r="N624" s="1105"/>
      <c r="O624" s="1231"/>
      <c r="P624" s="1228" t="str">
        <f>P551</f>
        <v>-</v>
      </c>
      <c r="Q624" s="1229"/>
      <c r="R624" s="1230"/>
      <c r="S624" s="1225">
        <v>0.02</v>
      </c>
      <c r="T624" s="1226"/>
      <c r="U624" s="1227"/>
      <c r="V624" s="1228" t="s">
        <v>504</v>
      </c>
      <c r="W624" s="1229"/>
      <c r="X624" s="1229"/>
      <c r="Y624" s="1229"/>
      <c r="Z624" s="1229"/>
      <c r="AA624" s="1230"/>
      <c r="AB624" s="1232"/>
      <c r="AC624" s="1232"/>
      <c r="AD624" s="1232"/>
      <c r="AE624" s="1232"/>
      <c r="AF624" s="1232"/>
      <c r="AG624" s="1232">
        <v>458024</v>
      </c>
      <c r="AH624" s="1232"/>
      <c r="AI624" s="1232"/>
      <c r="AJ624" s="1232"/>
      <c r="AK624" s="1232"/>
      <c r="AL624" s="58"/>
      <c r="AM624" s="61"/>
      <c r="AN624" s="61"/>
      <c r="AO624" s="61"/>
      <c r="AP624" s="61"/>
      <c r="AQ624" s="61"/>
      <c r="AR624" s="61"/>
      <c r="AS624" s="61"/>
      <c r="AT624" s="61"/>
      <c r="AU624" s="61"/>
      <c r="AV624" s="61"/>
      <c r="AW624" s="61"/>
      <c r="AX624" s="61"/>
      <c r="AY624" s="61"/>
      <c r="AZ624" s="61"/>
      <c r="BA624" s="1136">
        <f t="shared" si="20"/>
        <v>0</v>
      </c>
      <c r="BB624" s="1137"/>
      <c r="BC624" s="1137"/>
      <c r="BD624" s="1137"/>
      <c r="BE624" s="1138"/>
      <c r="BF624" s="1202">
        <f t="shared" si="21"/>
        <v>0</v>
      </c>
      <c r="BG624" s="1202"/>
      <c r="BH624" s="1202"/>
      <c r="BI624" s="1202"/>
      <c r="BJ624" s="1202"/>
      <c r="BK624" s="1202">
        <f t="shared" si="22"/>
        <v>0</v>
      </c>
      <c r="BL624" s="1202"/>
      <c r="BM624" s="1202"/>
      <c r="BN624" s="1202"/>
      <c r="BO624" s="1202"/>
      <c r="BP624" s="1202">
        <f t="shared" si="23"/>
        <v>0</v>
      </c>
      <c r="BQ624" s="1202"/>
      <c r="BR624" s="1202"/>
      <c r="BS624" s="1202"/>
      <c r="BT624" s="1202"/>
      <c r="BU624" s="1202">
        <f t="shared" si="24"/>
        <v>0</v>
      </c>
      <c r="BV624" s="1202"/>
      <c r="BW624" s="1202"/>
      <c r="BX624" s="1202"/>
      <c r="BY624" s="1202"/>
      <c r="BZ624" s="1202">
        <f t="shared" si="25"/>
        <v>0</v>
      </c>
      <c r="CA624" s="1202"/>
      <c r="CB624" s="1202"/>
      <c r="CC624" s="1202"/>
      <c r="CD624" s="1202"/>
      <c r="CE624" s="58"/>
      <c r="CF624" s="58"/>
      <c r="CG624" s="58"/>
      <c r="CH624" s="58"/>
      <c r="CI624" s="58"/>
      <c r="CJ624" s="58"/>
      <c r="CK624" s="58"/>
      <c r="CL624" s="58"/>
      <c r="CM624" s="58"/>
      <c r="CN624" s="58"/>
      <c r="CO624" s="58"/>
      <c r="CP624" s="58"/>
      <c r="CQ624" s="58"/>
      <c r="CR624" s="58"/>
    </row>
    <row r="625" spans="1:96" ht="12.75">
      <c r="B625" s="84" t="s">
        <v>502</v>
      </c>
      <c r="C625" s="1124" t="s">
        <v>1755</v>
      </c>
      <c r="D625" s="1105"/>
      <c r="E625" s="1105"/>
      <c r="F625" s="1105"/>
      <c r="G625" s="1105"/>
      <c r="H625" s="1105"/>
      <c r="I625" s="1105"/>
      <c r="J625" s="1105"/>
      <c r="K625" s="1105"/>
      <c r="L625" s="1105"/>
      <c r="M625" s="1105"/>
      <c r="N625" s="1105"/>
      <c r="O625" s="1231"/>
      <c r="P625" s="1381" t="s">
        <v>328</v>
      </c>
      <c r="Q625" s="1229"/>
      <c r="R625" s="1230"/>
      <c r="S625" s="1225" t="s">
        <v>328</v>
      </c>
      <c r="T625" s="1226"/>
      <c r="U625" s="1227"/>
      <c r="V625" s="1228"/>
      <c r="W625" s="1229"/>
      <c r="X625" s="1229"/>
      <c r="Y625" s="1229"/>
      <c r="Z625" s="1229"/>
      <c r="AA625" s="1230"/>
      <c r="AB625" s="1232"/>
      <c r="AC625" s="1232"/>
      <c r="AD625" s="1232"/>
      <c r="AE625" s="1232"/>
      <c r="AF625" s="1232"/>
      <c r="AG625" s="1232">
        <v>928053</v>
      </c>
      <c r="AH625" s="1232"/>
      <c r="AI625" s="1232"/>
      <c r="AJ625" s="1232"/>
      <c r="AK625" s="1232"/>
      <c r="AL625" s="58"/>
      <c r="AM625" s="61"/>
      <c r="AN625" s="61"/>
      <c r="AO625" s="61"/>
      <c r="AP625" s="61"/>
      <c r="AQ625" s="61"/>
      <c r="AR625" s="61"/>
      <c r="AS625" s="61"/>
      <c r="AT625" s="61"/>
      <c r="AU625" s="61"/>
      <c r="AV625" s="61"/>
      <c r="AW625" s="61"/>
      <c r="AX625" s="61"/>
      <c r="AY625" s="61"/>
      <c r="AZ625" s="61"/>
      <c r="BA625" s="1136">
        <f t="shared" si="20"/>
        <v>0</v>
      </c>
      <c r="BB625" s="1137"/>
      <c r="BC625" s="1137"/>
      <c r="BD625" s="1137"/>
      <c r="BE625" s="1138"/>
      <c r="BF625" s="1202">
        <f t="shared" si="21"/>
        <v>0</v>
      </c>
      <c r="BG625" s="1202"/>
      <c r="BH625" s="1202"/>
      <c r="BI625" s="1202"/>
      <c r="BJ625" s="1202"/>
      <c r="BK625" s="1202">
        <f t="shared" si="22"/>
        <v>0</v>
      </c>
      <c r="BL625" s="1202"/>
      <c r="BM625" s="1202"/>
      <c r="BN625" s="1202"/>
      <c r="BO625" s="1202"/>
      <c r="BP625" s="1202">
        <f t="shared" si="23"/>
        <v>0</v>
      </c>
      <c r="BQ625" s="1202"/>
      <c r="BR625" s="1202"/>
      <c r="BS625" s="1202"/>
      <c r="BT625" s="1202"/>
      <c r="BU625" s="1202">
        <f t="shared" si="24"/>
        <v>0</v>
      </c>
      <c r="BV625" s="1202"/>
      <c r="BW625" s="1202"/>
      <c r="BX625" s="1202"/>
      <c r="BY625" s="1202"/>
      <c r="BZ625" s="1202">
        <f t="shared" si="25"/>
        <v>0</v>
      </c>
      <c r="CA625" s="1202"/>
      <c r="CB625" s="1202"/>
      <c r="CC625" s="1202"/>
      <c r="CD625" s="1202"/>
      <c r="CE625" s="58"/>
      <c r="CF625" s="58"/>
      <c r="CG625" s="58"/>
      <c r="CH625" s="58"/>
      <c r="CI625" s="58"/>
      <c r="CJ625" s="58"/>
      <c r="CK625" s="58"/>
      <c r="CL625" s="58"/>
      <c r="CM625" s="58"/>
      <c r="CN625" s="58"/>
      <c r="CO625" s="58"/>
      <c r="CP625" s="58"/>
      <c r="CQ625" s="58"/>
      <c r="CR625" s="58"/>
    </row>
    <row r="626" spans="1:96" ht="12.75">
      <c r="B626" s="84" t="s">
        <v>508</v>
      </c>
      <c r="C626" s="1105"/>
      <c r="D626" s="1105"/>
      <c r="E626" s="1105"/>
      <c r="F626" s="1105"/>
      <c r="G626" s="1105"/>
      <c r="H626" s="1105"/>
      <c r="I626" s="1105"/>
      <c r="J626" s="1105"/>
      <c r="K626" s="1105"/>
      <c r="L626" s="1105"/>
      <c r="M626" s="1105"/>
      <c r="N626" s="1105"/>
      <c r="O626" s="1231"/>
      <c r="P626" s="1228"/>
      <c r="Q626" s="1229"/>
      <c r="R626" s="1230"/>
      <c r="S626" s="1233"/>
      <c r="T626" s="1226"/>
      <c r="U626" s="1227"/>
      <c r="V626" s="1228"/>
      <c r="W626" s="1229"/>
      <c r="X626" s="1229"/>
      <c r="Y626" s="1229"/>
      <c r="Z626" s="1229"/>
      <c r="AA626" s="1230"/>
      <c r="AB626" s="1232"/>
      <c r="AC626" s="1232"/>
      <c r="AD626" s="1232"/>
      <c r="AE626" s="1232"/>
      <c r="AF626" s="1232"/>
      <c r="AG626" s="1232"/>
      <c r="AH626" s="1232"/>
      <c r="AI626" s="1232"/>
      <c r="AJ626" s="1232"/>
      <c r="AK626" s="1232"/>
      <c r="AL626" s="58"/>
      <c r="AM626" s="58"/>
      <c r="AN626" s="58"/>
      <c r="AO626" s="58"/>
      <c r="AP626" s="58"/>
      <c r="AQ626" s="58"/>
      <c r="AR626" s="58"/>
      <c r="AS626" s="58"/>
      <c r="AT626" s="58"/>
      <c r="AU626" s="58"/>
      <c r="AV626" s="58"/>
      <c r="AW626" s="58"/>
      <c r="AX626" s="58"/>
      <c r="AY626" s="58"/>
      <c r="AZ626" s="58"/>
      <c r="BA626" s="1136">
        <f t="shared" si="20"/>
        <v>0</v>
      </c>
      <c r="BB626" s="1137"/>
      <c r="BC626" s="1137"/>
      <c r="BD626" s="1137"/>
      <c r="BE626" s="1138"/>
      <c r="BF626" s="1202">
        <f t="shared" si="21"/>
        <v>0</v>
      </c>
      <c r="BG626" s="1202"/>
      <c r="BH626" s="1202"/>
      <c r="BI626" s="1202"/>
      <c r="BJ626" s="1202"/>
      <c r="BK626" s="1202">
        <f t="shared" si="22"/>
        <v>0</v>
      </c>
      <c r="BL626" s="1202"/>
      <c r="BM626" s="1202"/>
      <c r="BN626" s="1202"/>
      <c r="BO626" s="1202"/>
      <c r="BP626" s="1202">
        <f t="shared" si="23"/>
        <v>0</v>
      </c>
      <c r="BQ626" s="1202"/>
      <c r="BR626" s="1202"/>
      <c r="BS626" s="1202"/>
      <c r="BT626" s="1202"/>
      <c r="BU626" s="1202">
        <f t="shared" si="24"/>
        <v>0</v>
      </c>
      <c r="BV626" s="1202"/>
      <c r="BW626" s="1202"/>
      <c r="BX626" s="1202"/>
      <c r="BY626" s="1202"/>
      <c r="BZ626" s="1202">
        <f t="shared" si="25"/>
        <v>0</v>
      </c>
      <c r="CA626" s="1202"/>
      <c r="CB626" s="1202"/>
      <c r="CC626" s="1202"/>
      <c r="CD626" s="1202"/>
      <c r="CE626" s="58"/>
      <c r="CF626" s="58"/>
      <c r="CG626" s="58"/>
      <c r="CH626" s="58"/>
      <c r="CI626" s="58"/>
      <c r="CJ626" s="58"/>
      <c r="CK626" s="58"/>
      <c r="CL626" s="58"/>
      <c r="CM626" s="58"/>
      <c r="CN626" s="58"/>
      <c r="CO626" s="58"/>
      <c r="CP626" s="58"/>
      <c r="CQ626" s="58"/>
      <c r="CR626" s="58"/>
    </row>
    <row r="627" spans="1:96" ht="12.75">
      <c r="B627" s="84" t="s">
        <v>697</v>
      </c>
      <c r="C627" s="1105"/>
      <c r="D627" s="1105"/>
      <c r="E627" s="1105"/>
      <c r="F627" s="1105"/>
      <c r="G627" s="1105"/>
      <c r="H627" s="1105"/>
      <c r="I627" s="1105"/>
      <c r="J627" s="1105"/>
      <c r="K627" s="1105"/>
      <c r="L627" s="1105"/>
      <c r="M627" s="1105"/>
      <c r="N627" s="1105"/>
      <c r="O627" s="1231"/>
      <c r="P627" s="1228"/>
      <c r="Q627" s="1229"/>
      <c r="R627" s="1230"/>
      <c r="S627" s="1233"/>
      <c r="T627" s="1226"/>
      <c r="U627" s="1227"/>
      <c r="V627" s="1228"/>
      <c r="W627" s="1229"/>
      <c r="X627" s="1229"/>
      <c r="Y627" s="1229"/>
      <c r="Z627" s="1229"/>
      <c r="AA627" s="1230"/>
      <c r="AB627" s="1232"/>
      <c r="AC627" s="1232"/>
      <c r="AD627" s="1232"/>
      <c r="AE627" s="1232"/>
      <c r="AF627" s="1232"/>
      <c r="AG627" s="1232"/>
      <c r="AH627" s="1232"/>
      <c r="AI627" s="1232"/>
      <c r="AJ627" s="1232"/>
      <c r="AK627" s="1232"/>
      <c r="AL627" s="58"/>
      <c r="AM627" s="58"/>
      <c r="AN627" s="58"/>
      <c r="AO627" s="58"/>
      <c r="AP627" s="58"/>
      <c r="AQ627" s="58"/>
      <c r="AR627" s="58"/>
      <c r="AS627" s="58"/>
      <c r="AT627" s="58"/>
      <c r="AU627" s="58"/>
      <c r="AV627" s="58"/>
      <c r="AW627" s="58"/>
      <c r="AX627" s="58"/>
      <c r="AY627" s="58"/>
      <c r="AZ627" s="58"/>
      <c r="BA627" s="1136">
        <f t="shared" si="20"/>
        <v>0</v>
      </c>
      <c r="BB627" s="1137"/>
      <c r="BC627" s="1137"/>
      <c r="BD627" s="1137"/>
      <c r="BE627" s="1138"/>
      <c r="BF627" s="1202">
        <f t="shared" si="21"/>
        <v>0</v>
      </c>
      <c r="BG627" s="1202"/>
      <c r="BH627" s="1202"/>
      <c r="BI627" s="1202"/>
      <c r="BJ627" s="1202"/>
      <c r="BK627" s="1202">
        <f t="shared" si="22"/>
        <v>0</v>
      </c>
      <c r="BL627" s="1202"/>
      <c r="BM627" s="1202"/>
      <c r="BN627" s="1202"/>
      <c r="BO627" s="1202"/>
      <c r="BP627" s="1202">
        <f t="shared" si="23"/>
        <v>0</v>
      </c>
      <c r="BQ627" s="1202"/>
      <c r="BR627" s="1202"/>
      <c r="BS627" s="1202"/>
      <c r="BT627" s="1202"/>
      <c r="BU627" s="1202">
        <f t="shared" si="24"/>
        <v>0</v>
      </c>
      <c r="BV627" s="1202"/>
      <c r="BW627" s="1202"/>
      <c r="BX627" s="1202"/>
      <c r="BY627" s="1202"/>
      <c r="BZ627" s="1202">
        <f t="shared" si="25"/>
        <v>0</v>
      </c>
      <c r="CA627" s="1202"/>
      <c r="CB627" s="1202"/>
      <c r="CC627" s="1202"/>
      <c r="CD627" s="1202"/>
      <c r="CE627" s="58"/>
      <c r="CF627" s="58"/>
      <c r="CG627" s="58"/>
      <c r="CH627" s="58"/>
      <c r="CI627" s="58"/>
      <c r="CJ627" s="58"/>
      <c r="CK627" s="58"/>
      <c r="CL627" s="58"/>
      <c r="CM627" s="58"/>
      <c r="CN627" s="58"/>
      <c r="CO627" s="58"/>
      <c r="CP627" s="58"/>
      <c r="CQ627" s="58"/>
      <c r="CR627" s="58"/>
    </row>
    <row r="628" spans="1:96" ht="12.75">
      <c r="B628" s="84" t="s">
        <v>386</v>
      </c>
      <c r="C628" s="1105"/>
      <c r="D628" s="1105"/>
      <c r="E628" s="1105"/>
      <c r="F628" s="1105"/>
      <c r="G628" s="1105"/>
      <c r="H628" s="1105"/>
      <c r="I628" s="1105"/>
      <c r="J628" s="1105"/>
      <c r="K628" s="1105"/>
      <c r="L628" s="1105"/>
      <c r="M628" s="1105"/>
      <c r="N628" s="1105"/>
      <c r="O628" s="1231"/>
      <c r="P628" s="1228"/>
      <c r="Q628" s="1229"/>
      <c r="R628" s="1230"/>
      <c r="S628" s="1233"/>
      <c r="T628" s="1226"/>
      <c r="U628" s="1227"/>
      <c r="V628" s="1228"/>
      <c r="W628" s="1229"/>
      <c r="X628" s="1229"/>
      <c r="Y628" s="1229"/>
      <c r="Z628" s="1229"/>
      <c r="AA628" s="1230"/>
      <c r="AB628" s="1232"/>
      <c r="AC628" s="1232"/>
      <c r="AD628" s="1232"/>
      <c r="AE628" s="1232"/>
      <c r="AF628" s="1232"/>
      <c r="AG628" s="1232"/>
      <c r="AH628" s="1232"/>
      <c r="AI628" s="1232"/>
      <c r="AJ628" s="1232"/>
      <c r="AK628" s="1232"/>
      <c r="AL628" s="58"/>
      <c r="AM628" s="58"/>
      <c r="AN628" s="58"/>
      <c r="AO628" s="58"/>
      <c r="AP628" s="58"/>
      <c r="AQ628" s="58"/>
      <c r="AR628" s="58"/>
      <c r="AS628" s="58"/>
      <c r="AT628" s="58"/>
      <c r="AU628" s="58"/>
      <c r="AV628" s="58"/>
      <c r="AW628" s="58"/>
      <c r="AX628" s="58"/>
      <c r="AY628" s="58"/>
      <c r="AZ628" s="58"/>
      <c r="BA628" s="1136">
        <f t="shared" si="20"/>
        <v>0</v>
      </c>
      <c r="BB628" s="1137"/>
      <c r="BC628" s="1137"/>
      <c r="BD628" s="1137"/>
      <c r="BE628" s="1138"/>
      <c r="BF628" s="1202">
        <f t="shared" si="21"/>
        <v>0</v>
      </c>
      <c r="BG628" s="1202"/>
      <c r="BH628" s="1202"/>
      <c r="BI628" s="1202"/>
      <c r="BJ628" s="1202"/>
      <c r="BK628" s="1202">
        <f t="shared" si="22"/>
        <v>0</v>
      </c>
      <c r="BL628" s="1202"/>
      <c r="BM628" s="1202"/>
      <c r="BN628" s="1202"/>
      <c r="BO628" s="1202"/>
      <c r="BP628" s="1202">
        <f t="shared" si="23"/>
        <v>0</v>
      </c>
      <c r="BQ628" s="1202"/>
      <c r="BR628" s="1202"/>
      <c r="BS628" s="1202"/>
      <c r="BT628" s="1202"/>
      <c r="BU628" s="1202">
        <f t="shared" si="24"/>
        <v>0</v>
      </c>
      <c r="BV628" s="1202"/>
      <c r="BW628" s="1202"/>
      <c r="BX628" s="1202"/>
      <c r="BY628" s="1202"/>
      <c r="BZ628" s="1202">
        <f t="shared" si="25"/>
        <v>0</v>
      </c>
      <c r="CA628" s="1202"/>
      <c r="CB628" s="1202"/>
      <c r="CC628" s="1202"/>
      <c r="CD628" s="1202"/>
      <c r="CE628" s="58"/>
      <c r="CF628" s="58"/>
      <c r="CG628" s="58"/>
      <c r="CH628" s="58"/>
      <c r="CI628" s="58"/>
      <c r="CJ628" s="58"/>
      <c r="CK628" s="58"/>
      <c r="CL628" s="58"/>
      <c r="CM628" s="58"/>
      <c r="CN628" s="58"/>
      <c r="CO628" s="58"/>
      <c r="CP628" s="58"/>
      <c r="CQ628" s="58"/>
      <c r="CR628" s="58"/>
    </row>
    <row r="629" spans="1:96" ht="12.75" customHeight="1">
      <c r="B629" s="84" t="s">
        <v>387</v>
      </c>
      <c r="C629" s="1124"/>
      <c r="D629" s="1105"/>
      <c r="E629" s="1105"/>
      <c r="F629" s="1105"/>
      <c r="G629" s="1105"/>
      <c r="H629" s="1105"/>
      <c r="I629" s="1105"/>
      <c r="J629" s="1105"/>
      <c r="K629" s="1105"/>
      <c r="L629" s="1105"/>
      <c r="M629" s="1105"/>
      <c r="N629" s="1105"/>
      <c r="O629" s="1231"/>
      <c r="P629" s="1228"/>
      <c r="Q629" s="1229"/>
      <c r="R629" s="1230"/>
      <c r="S629" s="1233"/>
      <c r="T629" s="1226"/>
      <c r="U629" s="1227"/>
      <c r="V629" s="1228"/>
      <c r="W629" s="1229"/>
      <c r="X629" s="1229"/>
      <c r="Y629" s="1229"/>
      <c r="Z629" s="1229"/>
      <c r="AA629" s="1230"/>
      <c r="AB629" s="1232"/>
      <c r="AC629" s="1232"/>
      <c r="AD629" s="1232"/>
      <c r="AE629" s="1232"/>
      <c r="AF629" s="1232"/>
      <c r="AG629" s="1232"/>
      <c r="AH629" s="1232"/>
      <c r="AI629" s="1232"/>
      <c r="AJ629" s="1232"/>
      <c r="AK629" s="1232"/>
      <c r="AL629" s="58"/>
      <c r="AM629" s="61"/>
      <c r="AN629" s="61"/>
      <c r="AO629" s="61"/>
      <c r="AP629" s="61"/>
      <c r="AQ629" s="61"/>
      <c r="AR629" s="61"/>
      <c r="AS629" s="61"/>
      <c r="AT629" s="61"/>
      <c r="AU629" s="61"/>
      <c r="AV629" s="61"/>
      <c r="AW629" s="61"/>
      <c r="AX629" s="61"/>
      <c r="AY629" s="61"/>
      <c r="AZ629" s="61"/>
      <c r="BA629" s="1136">
        <f t="shared" si="20"/>
        <v>0</v>
      </c>
      <c r="BB629" s="1137"/>
      <c r="BC629" s="1137"/>
      <c r="BD629" s="1137"/>
      <c r="BE629" s="1138"/>
      <c r="BF629" s="1202">
        <f t="shared" si="21"/>
        <v>0</v>
      </c>
      <c r="BG629" s="1202"/>
      <c r="BH629" s="1202"/>
      <c r="BI629" s="1202"/>
      <c r="BJ629" s="1202"/>
      <c r="BK629" s="1202">
        <f t="shared" si="22"/>
        <v>0</v>
      </c>
      <c r="BL629" s="1202"/>
      <c r="BM629" s="1202"/>
      <c r="BN629" s="1202"/>
      <c r="BO629" s="1202"/>
      <c r="BP629" s="1202">
        <f t="shared" si="23"/>
        <v>0</v>
      </c>
      <c r="BQ629" s="1202"/>
      <c r="BR629" s="1202"/>
      <c r="BS629" s="1202"/>
      <c r="BT629" s="1202"/>
      <c r="BU629" s="1202">
        <f t="shared" si="24"/>
        <v>0</v>
      </c>
      <c r="BV629" s="1202"/>
      <c r="BW629" s="1202"/>
      <c r="BX629" s="1202"/>
      <c r="BY629" s="1202"/>
      <c r="BZ629" s="1202">
        <f t="shared" si="25"/>
        <v>0</v>
      </c>
      <c r="CA629" s="1202"/>
      <c r="CB629" s="1202"/>
      <c r="CC629" s="1202"/>
      <c r="CD629" s="1202"/>
      <c r="CE629" s="58"/>
      <c r="CF629" s="58"/>
      <c r="CG629" s="58"/>
      <c r="CH629" s="58"/>
      <c r="CI629" s="58"/>
      <c r="CJ629" s="58"/>
      <c r="CK629" s="58"/>
      <c r="CL629" s="58"/>
      <c r="CM629" s="58"/>
      <c r="CN629" s="58"/>
      <c r="CO629" s="58"/>
      <c r="CP629" s="58"/>
      <c r="CQ629" s="58"/>
      <c r="CR629" s="58"/>
    </row>
    <row r="630" spans="1:96" ht="12.75" customHeight="1">
      <c r="B630" s="1135" t="s">
        <v>135</v>
      </c>
      <c r="C630" s="1135"/>
      <c r="D630" s="1135"/>
      <c r="E630" s="1135"/>
      <c r="F630" s="1135"/>
      <c r="G630" s="1135"/>
      <c r="H630" s="1135"/>
      <c r="I630" s="1135"/>
      <c r="J630" s="1135"/>
      <c r="K630" s="1135"/>
      <c r="L630" s="1135"/>
      <c r="M630" s="1135"/>
      <c r="N630" s="1135"/>
      <c r="O630" s="1135"/>
      <c r="P630" s="1135"/>
      <c r="Q630" s="1135"/>
      <c r="R630" s="1135"/>
      <c r="S630" s="1135"/>
      <c r="T630" s="1135"/>
      <c r="U630" s="1135"/>
      <c r="V630" s="1135"/>
      <c r="W630" s="1135"/>
      <c r="X630" s="1135"/>
      <c r="Y630" s="1135"/>
      <c r="Z630" s="1135"/>
      <c r="AA630" s="1135"/>
      <c r="AB630" s="1135"/>
      <c r="AC630" s="1135"/>
      <c r="AD630" s="1135"/>
      <c r="AE630" s="1135"/>
      <c r="AF630" s="1135"/>
      <c r="AG630" s="1211">
        <f>SUM(AG618:AJ629)</f>
        <v>37837857</v>
      </c>
      <c r="AH630" s="1212"/>
      <c r="AI630" s="1212"/>
      <c r="AJ630" s="1212"/>
      <c r="AK630" s="1213"/>
      <c r="AM630" s="61"/>
      <c r="AN630" s="61"/>
      <c r="AO630" s="61"/>
      <c r="AP630" s="61"/>
      <c r="AQ630" s="61"/>
      <c r="AR630" s="61"/>
      <c r="AS630" s="61"/>
      <c r="AT630" s="61"/>
      <c r="AU630" s="61"/>
      <c r="AV630" s="61"/>
      <c r="AW630" s="61"/>
      <c r="AX630" s="61"/>
      <c r="AY630" s="61"/>
      <c r="AZ630" s="61"/>
      <c r="BA630" s="1136">
        <f t="shared" si="20"/>
        <v>0</v>
      </c>
      <c r="BB630" s="1137"/>
      <c r="BC630" s="1137"/>
      <c r="BD630" s="1137"/>
      <c r="BE630" s="1138"/>
      <c r="BF630" s="1202">
        <f t="shared" si="21"/>
        <v>0</v>
      </c>
      <c r="BG630" s="1202"/>
      <c r="BH630" s="1202"/>
      <c r="BI630" s="1202"/>
      <c r="BJ630" s="1202"/>
      <c r="BK630" s="1202">
        <f t="shared" si="22"/>
        <v>0</v>
      </c>
      <c r="BL630" s="1202"/>
      <c r="BM630" s="1202"/>
      <c r="BN630" s="1202"/>
      <c r="BO630" s="1202"/>
      <c r="BP630" s="1202">
        <f t="shared" si="23"/>
        <v>0</v>
      </c>
      <c r="BQ630" s="1202"/>
      <c r="BR630" s="1202"/>
      <c r="BS630" s="1202"/>
      <c r="BT630" s="1202"/>
      <c r="BU630" s="1202">
        <f t="shared" si="24"/>
        <v>0</v>
      </c>
      <c r="BV630" s="1202"/>
      <c r="BW630" s="1202"/>
      <c r="BX630" s="1202"/>
      <c r="BY630" s="1202"/>
      <c r="BZ630" s="1202">
        <f t="shared" si="25"/>
        <v>0</v>
      </c>
      <c r="CA630" s="1202"/>
      <c r="CB630" s="1202"/>
      <c r="CC630" s="1202"/>
      <c r="CD630" s="1202"/>
      <c r="CE630" s="58"/>
      <c r="CF630" s="58"/>
      <c r="CG630" s="58"/>
      <c r="CH630" s="58"/>
      <c r="CI630" s="58"/>
      <c r="CJ630" s="58"/>
      <c r="CK630" s="58"/>
      <c r="CL630" s="58"/>
      <c r="CM630" s="58"/>
      <c r="CN630" s="58"/>
      <c r="CO630" s="58"/>
      <c r="CP630" s="58"/>
      <c r="CQ630" s="58"/>
      <c r="CR630" s="58"/>
    </row>
    <row r="631" spans="1:96" ht="12.75">
      <c r="B631" s="1135" t="s">
        <v>283</v>
      </c>
      <c r="C631" s="1135"/>
      <c r="D631" s="1135"/>
      <c r="E631" s="1135"/>
      <c r="F631" s="1135"/>
      <c r="G631" s="1135"/>
      <c r="H631" s="1135"/>
      <c r="I631" s="1135"/>
      <c r="J631" s="1135"/>
      <c r="K631" s="1135"/>
      <c r="L631" s="1135"/>
      <c r="M631" s="1135"/>
      <c r="N631" s="1135"/>
      <c r="O631" s="1135"/>
      <c r="P631" s="1135"/>
      <c r="Q631" s="1135"/>
      <c r="R631" s="1135"/>
      <c r="S631" s="1135"/>
      <c r="T631" s="1135"/>
      <c r="U631" s="1135"/>
      <c r="V631" s="1135"/>
      <c r="W631" s="1135"/>
      <c r="X631" s="1135"/>
      <c r="Y631" s="1135"/>
      <c r="Z631" s="1135"/>
      <c r="AA631" s="1135"/>
      <c r="AB631" s="1135"/>
      <c r="AC631" s="1135"/>
      <c r="AD631" s="1135"/>
      <c r="AE631" s="1135"/>
      <c r="AF631" s="1135"/>
      <c r="AG631" s="1144">
        <f>22819012-125500</f>
        <v>22693512</v>
      </c>
      <c r="AH631" s="1145"/>
      <c r="AI631" s="1145"/>
      <c r="AJ631" s="1145"/>
      <c r="AK631" s="1146"/>
      <c r="AM631" s="61"/>
      <c r="AN631" s="61"/>
      <c r="AO631" s="61"/>
      <c r="AP631" s="61"/>
      <c r="AQ631" s="61"/>
      <c r="AR631" s="61"/>
      <c r="AS631" s="61"/>
      <c r="AT631" s="61"/>
      <c r="AU631" s="61"/>
      <c r="AV631" s="61"/>
      <c r="AW631" s="61"/>
      <c r="AX631" s="61"/>
      <c r="AY631" s="61"/>
      <c r="AZ631" s="61"/>
      <c r="BA631" s="1136">
        <f t="shared" si="20"/>
        <v>0</v>
      </c>
      <c r="BB631" s="1137"/>
      <c r="BC631" s="1137"/>
      <c r="BD631" s="1137"/>
      <c r="BE631" s="1138"/>
      <c r="BF631" s="1202">
        <f t="shared" si="21"/>
        <v>0</v>
      </c>
      <c r="BG631" s="1202"/>
      <c r="BH631" s="1202"/>
      <c r="BI631" s="1202"/>
      <c r="BJ631" s="1202"/>
      <c r="BK631" s="1202">
        <f t="shared" si="22"/>
        <v>0</v>
      </c>
      <c r="BL631" s="1202"/>
      <c r="BM631" s="1202"/>
      <c r="BN631" s="1202"/>
      <c r="BO631" s="1202"/>
      <c r="BP631" s="1202">
        <f t="shared" si="23"/>
        <v>0</v>
      </c>
      <c r="BQ631" s="1202"/>
      <c r="BR631" s="1202"/>
      <c r="BS631" s="1202"/>
      <c r="BT631" s="1202"/>
      <c r="BU631" s="1202">
        <f t="shared" si="24"/>
        <v>0</v>
      </c>
      <c r="BV631" s="1202"/>
      <c r="BW631" s="1202"/>
      <c r="BX631" s="1202"/>
      <c r="BY631" s="1202"/>
      <c r="BZ631" s="1202">
        <f t="shared" si="25"/>
        <v>0</v>
      </c>
      <c r="CA631" s="1202"/>
      <c r="CB631" s="1202"/>
      <c r="CC631" s="1202"/>
      <c r="CD631" s="1202"/>
      <c r="CE631" s="58"/>
      <c r="CF631" s="58"/>
      <c r="CG631" s="58"/>
      <c r="CH631" s="58"/>
      <c r="CI631" s="58"/>
      <c r="CJ631" s="58"/>
      <c r="CK631" s="58"/>
      <c r="CL631" s="58"/>
      <c r="CM631" s="58"/>
      <c r="CN631" s="58"/>
      <c r="CO631" s="58"/>
      <c r="CP631" s="58"/>
      <c r="CQ631" s="58"/>
      <c r="CR631" s="58"/>
    </row>
    <row r="632" spans="1:96" ht="12.75">
      <c r="B632" s="1135" t="s">
        <v>284</v>
      </c>
      <c r="C632" s="1135"/>
      <c r="D632" s="1135"/>
      <c r="E632" s="1135"/>
      <c r="F632" s="1135"/>
      <c r="G632" s="1135"/>
      <c r="H632" s="1135"/>
      <c r="I632" s="1135"/>
      <c r="J632" s="1135"/>
      <c r="K632" s="1135"/>
      <c r="L632" s="1135"/>
      <c r="M632" s="1135"/>
      <c r="N632" s="1135"/>
      <c r="O632" s="1135"/>
      <c r="P632" s="1135"/>
      <c r="Q632" s="1135"/>
      <c r="R632" s="1135"/>
      <c r="S632" s="1135"/>
      <c r="T632" s="1135"/>
      <c r="U632" s="1135"/>
      <c r="V632" s="1135"/>
      <c r="W632" s="1135"/>
      <c r="X632" s="1135"/>
      <c r="Y632" s="1135"/>
      <c r="Z632" s="1135"/>
      <c r="AA632" s="1135"/>
      <c r="AB632" s="1135"/>
      <c r="AC632" s="1135"/>
      <c r="AD632" s="1135"/>
      <c r="AE632" s="1135"/>
      <c r="AF632" s="1135"/>
      <c r="AG632" s="1211">
        <f>AG630+AG631</f>
        <v>60531369</v>
      </c>
      <c r="AH632" s="1212"/>
      <c r="AI632" s="1212"/>
      <c r="AJ632" s="1212"/>
      <c r="AK632" s="1213"/>
      <c r="AM632" s="61"/>
      <c r="AN632" s="61"/>
      <c r="AO632" s="61"/>
      <c r="AP632" s="61"/>
      <c r="AQ632" s="61"/>
      <c r="AR632" s="61"/>
      <c r="AS632" s="61"/>
      <c r="AT632" s="61"/>
      <c r="AU632" s="61"/>
      <c r="AV632" s="61"/>
      <c r="AW632" s="61"/>
      <c r="AX632" s="61"/>
      <c r="AY632" s="61"/>
      <c r="AZ632" s="61"/>
      <c r="BA632" s="1136">
        <f t="shared" si="20"/>
        <v>0</v>
      </c>
      <c r="BB632" s="1137"/>
      <c r="BC632" s="1137"/>
      <c r="BD632" s="1137"/>
      <c r="BE632" s="1138"/>
      <c r="BF632" s="1202">
        <f t="shared" si="21"/>
        <v>0</v>
      </c>
      <c r="BG632" s="1202"/>
      <c r="BH632" s="1202"/>
      <c r="BI632" s="1202"/>
      <c r="BJ632" s="1202"/>
      <c r="BK632" s="1202">
        <f t="shared" si="22"/>
        <v>0</v>
      </c>
      <c r="BL632" s="1202"/>
      <c r="BM632" s="1202"/>
      <c r="BN632" s="1202"/>
      <c r="BO632" s="1202"/>
      <c r="BP632" s="1202">
        <f t="shared" si="23"/>
        <v>0</v>
      </c>
      <c r="BQ632" s="1202"/>
      <c r="BR632" s="1202"/>
      <c r="BS632" s="1202"/>
      <c r="BT632" s="1202"/>
      <c r="BU632" s="1202">
        <f t="shared" si="24"/>
        <v>0</v>
      </c>
      <c r="BV632" s="1202"/>
      <c r="BW632" s="1202"/>
      <c r="BX632" s="1202"/>
      <c r="BY632" s="1202"/>
      <c r="BZ632" s="1202">
        <f t="shared" si="25"/>
        <v>0</v>
      </c>
      <c r="CA632" s="1202"/>
      <c r="CB632" s="1202"/>
      <c r="CC632" s="1202"/>
      <c r="CD632" s="120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9">
        <f>SUM(BA623:BE632)</f>
        <v>0</v>
      </c>
      <c r="BB633" s="1140"/>
      <c r="BC633" s="1140"/>
      <c r="BD633" s="1140"/>
      <c r="BE633" s="1141"/>
      <c r="BF633" s="1139">
        <f>SUM(BF623:BJ632)</f>
        <v>0</v>
      </c>
      <c r="BG633" s="1140"/>
      <c r="BH633" s="1140"/>
      <c r="BI633" s="1140"/>
      <c r="BJ633" s="1141"/>
      <c r="BK633" s="1139">
        <f>SUM(BK623:BO632)</f>
        <v>0</v>
      </c>
      <c r="BL633" s="1140"/>
      <c r="BM633" s="1140"/>
      <c r="BN633" s="1140"/>
      <c r="BO633" s="1141"/>
      <c r="BP633" s="1139">
        <f>SUM(BP623:BT632)</f>
        <v>0</v>
      </c>
      <c r="BQ633" s="1140"/>
      <c r="BR633" s="1140"/>
      <c r="BS633" s="1140"/>
      <c r="BT633" s="1141"/>
      <c r="BU633" s="1139">
        <f>SUM(BU623:BY632)</f>
        <v>0</v>
      </c>
      <c r="BV633" s="1140"/>
      <c r="BW633" s="1140"/>
      <c r="BX633" s="1140"/>
      <c r="BY633" s="1141"/>
      <c r="BZ633" s="1139">
        <f>SUM(BZ623:CD632)</f>
        <v>0</v>
      </c>
      <c r="CA633" s="1140"/>
      <c r="CB633" s="1140"/>
      <c r="CC633" s="1140"/>
      <c r="CD633" s="1141"/>
      <c r="CE633" s="58"/>
      <c r="CF633" s="58"/>
      <c r="CG633" s="58"/>
      <c r="CH633" s="58"/>
      <c r="CI633" s="58"/>
      <c r="CJ633" s="58"/>
      <c r="CK633" s="58"/>
      <c r="CL633" s="58"/>
      <c r="CM633" s="58"/>
      <c r="CN633" s="58"/>
      <c r="CO633" s="58"/>
      <c r="CP633" s="58"/>
      <c r="CQ633" s="58"/>
      <c r="CR633" s="58"/>
    </row>
    <row r="634" spans="1:96" ht="12.75">
      <c r="A634" s="87" t="s">
        <v>119</v>
      </c>
      <c r="B634" s="12" t="s">
        <v>510</v>
      </c>
      <c r="G634" s="1103" t="str">
        <f>C618</f>
        <v>Tax-Exempt Bonds Permanent (CCRC)</v>
      </c>
      <c r="H634" s="1103"/>
      <c r="I634" s="1103"/>
      <c r="J634" s="1103"/>
      <c r="K634" s="1103"/>
      <c r="L634" s="1103"/>
      <c r="M634" s="1103"/>
      <c r="N634" s="1103"/>
      <c r="O634" s="1103"/>
      <c r="P634" s="1103"/>
      <c r="Q634" s="1103"/>
      <c r="R634" s="1103"/>
      <c r="S634" s="14"/>
      <c r="T634" s="87" t="s">
        <v>120</v>
      </c>
      <c r="U634" s="12" t="s">
        <v>510</v>
      </c>
      <c r="Z634" s="1103" t="str">
        <f>C619</f>
        <v>HCD AHSC Loan</v>
      </c>
      <c r="AA634" s="1103"/>
      <c r="AB634" s="1103"/>
      <c r="AC634" s="1103"/>
      <c r="AD634" s="1103"/>
      <c r="AE634" s="1103"/>
      <c r="AF634" s="1103"/>
      <c r="AG634" s="1103"/>
      <c r="AH634" s="1103"/>
      <c r="AI634" s="1103"/>
      <c r="AJ634" s="1103"/>
      <c r="AK634" s="110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9" t="s">
        <v>1783</v>
      </c>
      <c r="H635" s="1101"/>
      <c r="I635" s="1101"/>
      <c r="J635" s="1101"/>
      <c r="K635" s="1101"/>
      <c r="L635" s="1101"/>
      <c r="M635" s="1101"/>
      <c r="N635" s="1101"/>
      <c r="O635" s="1101"/>
      <c r="P635" s="1101"/>
      <c r="Q635" s="1101"/>
      <c r="R635" s="1101"/>
      <c r="S635" s="14"/>
      <c r="T635" s="35"/>
      <c r="U635" s="12" t="s">
        <v>92</v>
      </c>
      <c r="Z635" s="958" t="s">
        <v>1787</v>
      </c>
      <c r="AA635" s="959"/>
      <c r="AB635" s="959"/>
      <c r="AC635" s="959"/>
      <c r="AD635" s="959"/>
      <c r="AE635" s="959"/>
      <c r="AF635" s="959"/>
      <c r="AG635" s="959"/>
      <c r="AH635" s="959"/>
      <c r="AI635" s="959"/>
      <c r="AJ635" s="959"/>
      <c r="AK635" s="959"/>
      <c r="AM635" s="61"/>
      <c r="AN635" s="61"/>
      <c r="AO635" s="61"/>
      <c r="AP635" s="61"/>
      <c r="AQ635" s="61"/>
      <c r="AR635" s="61"/>
      <c r="AS635" s="61"/>
      <c r="AT635" s="61"/>
      <c r="AU635" s="61"/>
      <c r="AV635" s="61"/>
      <c r="AW635" s="61"/>
      <c r="AX635" s="61"/>
      <c r="AY635" s="61"/>
      <c r="AZ635" s="61"/>
      <c r="BA635" s="1139">
        <f>BA614+BA621+BA633</f>
        <v>19</v>
      </c>
      <c r="BB635" s="1140"/>
      <c r="BC635" s="1140"/>
      <c r="BD635" s="1140"/>
      <c r="BE635" s="1141"/>
      <c r="BF635" s="1139">
        <f>BF614+BF621+BF633</f>
        <v>54</v>
      </c>
      <c r="BG635" s="1140"/>
      <c r="BH635" s="1140"/>
      <c r="BI635" s="1140"/>
      <c r="BJ635" s="1141"/>
      <c r="BK635" s="1139">
        <f>BK614+BK621+BK633</f>
        <v>14</v>
      </c>
      <c r="BL635" s="1140"/>
      <c r="BM635" s="1140"/>
      <c r="BN635" s="1140"/>
      <c r="BO635" s="1141"/>
      <c r="BP635" s="1139">
        <f>BP614+BP621+BP633</f>
        <v>0</v>
      </c>
      <c r="BQ635" s="1140"/>
      <c r="BR635" s="1140"/>
      <c r="BS635" s="1140"/>
      <c r="BT635" s="1141"/>
      <c r="BU635" s="1139">
        <f>BU614+BU621+BU633</f>
        <v>0</v>
      </c>
      <c r="BV635" s="1140"/>
      <c r="BW635" s="1140"/>
      <c r="BX635" s="1140"/>
      <c r="BY635" s="1141"/>
      <c r="BZ635" s="1529">
        <f>BZ633+BZ621+BZ614</f>
        <v>0</v>
      </c>
      <c r="CA635" s="1538"/>
      <c r="CB635" s="1538"/>
      <c r="CC635" s="1538"/>
      <c r="CD635" s="1530"/>
      <c r="CE635" s="58"/>
      <c r="CF635" s="58"/>
      <c r="CG635" s="58"/>
      <c r="CH635" s="58"/>
      <c r="CI635" s="58"/>
      <c r="CJ635" s="58"/>
      <c r="CK635" s="58"/>
      <c r="CL635" s="58"/>
      <c r="CM635" s="58"/>
      <c r="CN635" s="58"/>
      <c r="CO635" s="58"/>
      <c r="CP635" s="58"/>
      <c r="CQ635" s="58"/>
      <c r="CR635" s="58"/>
    </row>
    <row r="636" spans="1:96" ht="12.75">
      <c r="A636" s="35"/>
      <c r="B636" s="12" t="s">
        <v>631</v>
      </c>
      <c r="G636" s="1099" t="s">
        <v>1784</v>
      </c>
      <c r="H636" s="1101"/>
      <c r="I636" s="1101"/>
      <c r="J636" s="1101"/>
      <c r="K636" s="1101"/>
      <c r="L636" s="1101"/>
      <c r="M636" s="1101"/>
      <c r="N636" s="1101"/>
      <c r="O636" s="1101"/>
      <c r="P636" s="1101"/>
      <c r="Q636" s="1101"/>
      <c r="R636" s="1101"/>
      <c r="S636" s="88"/>
      <c r="T636" s="35"/>
      <c r="U636" s="12" t="s">
        <v>631</v>
      </c>
      <c r="Z636" s="1124" t="s">
        <v>1788</v>
      </c>
      <c r="AA636" s="1122"/>
      <c r="AB636" s="1122"/>
      <c r="AC636" s="1122"/>
      <c r="AD636" s="1122"/>
      <c r="AE636" s="1122"/>
      <c r="AF636" s="1122"/>
      <c r="AG636" s="1122"/>
      <c r="AH636" s="1122"/>
      <c r="AI636" s="1122"/>
      <c r="AJ636" s="1122"/>
      <c r="AK636" s="1122"/>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9" t="s">
        <v>1785</v>
      </c>
      <c r="H637" s="1101"/>
      <c r="I637" s="1101"/>
      <c r="J637" s="1101"/>
      <c r="K637" s="1101"/>
      <c r="L637" s="1101"/>
      <c r="M637" s="1101"/>
      <c r="N637" s="1101"/>
      <c r="O637" s="1101"/>
      <c r="P637" s="1101"/>
      <c r="Q637" s="1101"/>
      <c r="R637" s="1101"/>
      <c r="S637" s="14"/>
      <c r="T637" s="35"/>
      <c r="U637" s="12" t="s">
        <v>19</v>
      </c>
      <c r="Z637" s="1124" t="s">
        <v>1789</v>
      </c>
      <c r="AA637" s="1122"/>
      <c r="AB637" s="1122"/>
      <c r="AC637" s="1122"/>
      <c r="AD637" s="1122"/>
      <c r="AE637" s="1122"/>
      <c r="AF637" s="1122"/>
      <c r="AG637" s="1122"/>
      <c r="AH637" s="1122"/>
      <c r="AI637" s="1122"/>
      <c r="AJ637" s="1122"/>
      <c r="AK637" s="1122"/>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04" t="s">
        <v>1786</v>
      </c>
      <c r="H638" s="1104"/>
      <c r="I638" s="1104"/>
      <c r="J638" s="1104"/>
      <c r="K638" s="1104"/>
      <c r="L638" s="1104"/>
      <c r="O638" s="140" t="s">
        <v>220</v>
      </c>
      <c r="P638" s="1105"/>
      <c r="Q638" s="1105"/>
      <c r="R638" s="1105"/>
      <c r="S638" s="16"/>
      <c r="T638" s="35"/>
      <c r="U638" s="12" t="s">
        <v>338</v>
      </c>
      <c r="Z638" s="1104">
        <v>9162631302</v>
      </c>
      <c r="AA638" s="1104"/>
      <c r="AB638" s="1104"/>
      <c r="AC638" s="1104"/>
      <c r="AD638" s="1104"/>
      <c r="AE638" s="1104"/>
      <c r="AH638" s="140" t="s">
        <v>220</v>
      </c>
      <c r="AI638" s="1105"/>
      <c r="AJ638" s="1105"/>
      <c r="AK638" s="110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9" t="s">
        <v>1756</v>
      </c>
      <c r="I639" s="1101"/>
      <c r="J639" s="1101"/>
      <c r="K639" s="1101"/>
      <c r="L639" s="1101"/>
      <c r="M639" s="1101"/>
      <c r="N639" s="1101"/>
      <c r="O639" s="1101"/>
      <c r="P639" s="1101"/>
      <c r="Q639" s="1101"/>
      <c r="R639" s="1101"/>
      <c r="S639" s="14"/>
      <c r="T639" s="35"/>
      <c r="U639" s="12" t="s">
        <v>20</v>
      </c>
      <c r="AA639" s="1099" t="s">
        <v>1752</v>
      </c>
      <c r="AB639" s="1101"/>
      <c r="AC639" s="1101"/>
      <c r="AD639" s="1101"/>
      <c r="AE639" s="1101"/>
      <c r="AF639" s="1101"/>
      <c r="AG639" s="1101"/>
      <c r="AH639" s="1101"/>
      <c r="AI639" s="1101"/>
      <c r="AJ639" s="1101"/>
      <c r="AK639" s="110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2" t="s">
        <v>592</v>
      </c>
      <c r="O640" s="1102"/>
      <c r="T640" s="35"/>
      <c r="U640" s="12" t="s">
        <v>22</v>
      </c>
      <c r="AG640" s="1102" t="s">
        <v>592</v>
      </c>
      <c r="AH640" s="110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03" t="str">
        <f>C620</f>
        <v>City of San Jose Loan</v>
      </c>
      <c r="H642" s="1103"/>
      <c r="I642" s="1103"/>
      <c r="J642" s="1103"/>
      <c r="K642" s="1103"/>
      <c r="L642" s="1103"/>
      <c r="M642" s="1103"/>
      <c r="N642" s="1103"/>
      <c r="O642" s="1103"/>
      <c r="P642" s="1103"/>
      <c r="Q642" s="1103"/>
      <c r="R642" s="1103"/>
      <c r="T642" s="87" t="s">
        <v>632</v>
      </c>
      <c r="U642" s="12" t="s">
        <v>510</v>
      </c>
      <c r="Z642" s="1103" t="str">
        <f>C621</f>
        <v>Land Donation</v>
      </c>
      <c r="AA642" s="1103"/>
      <c r="AB642" s="1103"/>
      <c r="AC642" s="1103"/>
      <c r="AD642" s="1103"/>
      <c r="AE642" s="1103"/>
      <c r="AF642" s="1103"/>
      <c r="AG642" s="1103"/>
      <c r="AH642" s="1103"/>
      <c r="AI642" s="1103"/>
      <c r="AJ642" s="1103"/>
      <c r="AK642" s="110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9" t="s">
        <v>1780</v>
      </c>
      <c r="H643" s="1101"/>
      <c r="I643" s="1101"/>
      <c r="J643" s="1101"/>
      <c r="K643" s="1101"/>
      <c r="L643" s="1101"/>
      <c r="M643" s="1101"/>
      <c r="N643" s="1101"/>
      <c r="O643" s="1101"/>
      <c r="P643" s="1101"/>
      <c r="Q643" s="1101"/>
      <c r="R643" s="1101"/>
      <c r="T643" s="35"/>
      <c r="U643" s="12" t="s">
        <v>92</v>
      </c>
      <c r="Z643" s="1099" t="s">
        <v>1780</v>
      </c>
      <c r="AA643" s="1101"/>
      <c r="AB643" s="1101"/>
      <c r="AC643" s="1101"/>
      <c r="AD643" s="1101"/>
      <c r="AE643" s="1101"/>
      <c r="AF643" s="1101"/>
      <c r="AG643" s="1101"/>
      <c r="AH643" s="1101"/>
      <c r="AI643" s="1101"/>
      <c r="AJ643" s="1101"/>
      <c r="AK643" s="11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24" t="s">
        <v>1781</v>
      </c>
      <c r="H644" s="1122"/>
      <c r="I644" s="1122"/>
      <c r="J644" s="1122"/>
      <c r="K644" s="1122"/>
      <c r="L644" s="1122"/>
      <c r="M644" s="1122"/>
      <c r="N644" s="1122"/>
      <c r="O644" s="1122"/>
      <c r="P644" s="1122"/>
      <c r="Q644" s="1122"/>
      <c r="R644" s="1122"/>
      <c r="T644" s="35"/>
      <c r="U644" s="12" t="s">
        <v>631</v>
      </c>
      <c r="Z644" s="1124" t="s">
        <v>1781</v>
      </c>
      <c r="AA644" s="1122"/>
      <c r="AB644" s="1122"/>
      <c r="AC644" s="1122"/>
      <c r="AD644" s="1122"/>
      <c r="AE644" s="1122"/>
      <c r="AF644" s="1122"/>
      <c r="AG644" s="1122"/>
      <c r="AH644" s="1122"/>
      <c r="AI644" s="1122"/>
      <c r="AJ644" s="1122"/>
      <c r="AK644" s="1122"/>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4" t="s">
        <v>1715</v>
      </c>
      <c r="H645" s="1122"/>
      <c r="I645" s="1122"/>
      <c r="J645" s="1122"/>
      <c r="K645" s="1122"/>
      <c r="L645" s="1122"/>
      <c r="M645" s="1122"/>
      <c r="N645" s="1122"/>
      <c r="O645" s="1122"/>
      <c r="P645" s="1122"/>
      <c r="Q645" s="1122"/>
      <c r="R645" s="1122"/>
      <c r="T645" s="35"/>
      <c r="U645" s="12" t="s">
        <v>19</v>
      </c>
      <c r="Z645" s="1124" t="s">
        <v>1715</v>
      </c>
      <c r="AA645" s="1122"/>
      <c r="AB645" s="1122"/>
      <c r="AC645" s="1122"/>
      <c r="AD645" s="1122"/>
      <c r="AE645" s="1122"/>
      <c r="AF645" s="1122"/>
      <c r="AG645" s="1122"/>
      <c r="AH645" s="1122"/>
      <c r="AI645" s="1122"/>
      <c r="AJ645" s="1122"/>
      <c r="AK645" s="1122"/>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4" t="s">
        <v>1716</v>
      </c>
      <c r="H646" s="1104"/>
      <c r="I646" s="1104"/>
      <c r="J646" s="1104"/>
      <c r="K646" s="1104"/>
      <c r="L646" s="1104"/>
      <c r="O646" s="140" t="s">
        <v>220</v>
      </c>
      <c r="P646" s="1105"/>
      <c r="Q646" s="1105"/>
      <c r="R646" s="1105"/>
      <c r="T646" s="35"/>
      <c r="U646" s="12" t="s">
        <v>338</v>
      </c>
      <c r="Z646" s="1104" t="s">
        <v>1716</v>
      </c>
      <c r="AA646" s="1104"/>
      <c r="AB646" s="1104"/>
      <c r="AC646" s="1104"/>
      <c r="AD646" s="1104"/>
      <c r="AE646" s="1104"/>
      <c r="AH646" s="140" t="s">
        <v>220</v>
      </c>
      <c r="AI646" s="1105"/>
      <c r="AJ646" s="1105"/>
      <c r="AK646" s="110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1" t="str">
        <f>H573</f>
        <v>Residual Receipts Loan</v>
      </c>
      <c r="I647" s="1101"/>
      <c r="J647" s="1101"/>
      <c r="K647" s="1101"/>
      <c r="L647" s="1101"/>
      <c r="M647" s="1101"/>
      <c r="N647" s="1101"/>
      <c r="O647" s="1101"/>
      <c r="P647" s="1101"/>
      <c r="Q647" s="1101"/>
      <c r="R647" s="1101"/>
      <c r="T647" s="35"/>
      <c r="U647" s="12" t="s">
        <v>20</v>
      </c>
      <c r="AA647" s="1101" t="str">
        <f>AA573</f>
        <v>Land Donation</v>
      </c>
      <c r="AB647" s="1101"/>
      <c r="AC647" s="1101"/>
      <c r="AD647" s="1101"/>
      <c r="AE647" s="1101"/>
      <c r="AF647" s="1101"/>
      <c r="AG647" s="1101"/>
      <c r="AH647" s="1101"/>
      <c r="AI647" s="1101"/>
      <c r="AJ647" s="1101"/>
      <c r="AK647" s="110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2" t="s">
        <v>592</v>
      </c>
      <c r="O648" s="1102"/>
      <c r="T648" s="35"/>
      <c r="U648" s="12" t="s">
        <v>22</v>
      </c>
      <c r="AG648" s="1102" t="s">
        <v>592</v>
      </c>
      <c r="AH648" s="1102"/>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6">IF($G709=0,"N/A",VLOOKUP($T$191,TC_Rent,(MATCH($B709,bedrooms,FALSE))))</f>
        <v>2764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03" t="str">
        <f>C622</f>
        <v>HCD Infill Loan</v>
      </c>
      <c r="H650" s="1103"/>
      <c r="I650" s="1103"/>
      <c r="J650" s="1103"/>
      <c r="K650" s="1103"/>
      <c r="L650" s="1103"/>
      <c r="M650" s="1103"/>
      <c r="N650" s="1103"/>
      <c r="O650" s="1103"/>
      <c r="P650" s="1103"/>
      <c r="Q650" s="1103"/>
      <c r="R650" s="1103"/>
      <c r="T650" s="87" t="s">
        <v>635</v>
      </c>
      <c r="U650" s="12" t="s">
        <v>510</v>
      </c>
      <c r="Z650" s="1103" t="str">
        <f>C623</f>
        <v>Deferred Developer Fee</v>
      </c>
      <c r="AA650" s="1103"/>
      <c r="AB650" s="1103"/>
      <c r="AC650" s="1103"/>
      <c r="AD650" s="1103"/>
      <c r="AE650" s="1103"/>
      <c r="AF650" s="1103"/>
      <c r="AG650" s="1103"/>
      <c r="AH650" s="1103"/>
      <c r="AI650" s="1103"/>
      <c r="AJ650" s="1103"/>
      <c r="AK650" s="1103"/>
      <c r="AM650" s="58"/>
      <c r="AN650" s="463">
        <f t="shared" si="26"/>
        <v>2962</v>
      </c>
      <c r="AO650" s="58"/>
      <c r="AP650" s="58"/>
      <c r="AQ650" s="58"/>
      <c r="AR650" s="58"/>
      <c r="AS650" s="399"/>
      <c r="AT650" s="473">
        <f t="shared" ref="AT650:AT674" si="27">G709</f>
        <v>11</v>
      </c>
      <c r="AU650" s="477">
        <f>AT650/$AT$675</f>
        <v>0.12790697674418605</v>
      </c>
      <c r="AV650" s="478">
        <f t="shared" ref="AV650:AV674" si="28">IF(AU650=0," ",AU650*AD709)</f>
        <v>6.3953488372093026E-2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1" t="s">
        <v>1790</v>
      </c>
      <c r="H651" s="1101"/>
      <c r="I651" s="1101"/>
      <c r="J651" s="1101"/>
      <c r="K651" s="1101"/>
      <c r="L651" s="1101"/>
      <c r="M651" s="1101"/>
      <c r="N651" s="1101"/>
      <c r="O651" s="1101"/>
      <c r="P651" s="1101"/>
      <c r="Q651" s="1101"/>
      <c r="R651" s="1101"/>
      <c r="T651" s="35"/>
      <c r="U651" s="12" t="s">
        <v>92</v>
      </c>
      <c r="Z651" s="1099" t="s">
        <v>1658</v>
      </c>
      <c r="AA651" s="1101"/>
      <c r="AB651" s="1101"/>
      <c r="AC651" s="1101"/>
      <c r="AD651" s="1101"/>
      <c r="AE651" s="1101"/>
      <c r="AF651" s="1101"/>
      <c r="AG651" s="1101"/>
      <c r="AH651" s="1101"/>
      <c r="AI651" s="1101"/>
      <c r="AJ651" s="1101"/>
      <c r="AK651" s="1101"/>
      <c r="AM651" s="58"/>
      <c r="AN651" s="463">
        <f t="shared" si="26"/>
        <v>3554</v>
      </c>
      <c r="AO651" s="58"/>
      <c r="AP651" s="58"/>
      <c r="AQ651" s="58"/>
      <c r="AR651" s="58"/>
      <c r="AS651" s="399"/>
      <c r="AT651" s="474">
        <f t="shared" si="27"/>
        <v>5</v>
      </c>
      <c r="AU651" s="477">
        <f t="shared" ref="AU651:AU674" si="29">AT651/$AT$675</f>
        <v>5.8139534883720929E-2</v>
      </c>
      <c r="AV651" s="478">
        <f t="shared" si="28"/>
        <v>2.9069767441860465E-2</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01" t="s">
        <v>1791</v>
      </c>
      <c r="H652" s="1101"/>
      <c r="I652" s="1101"/>
      <c r="J652" s="1101"/>
      <c r="K652" s="1101"/>
      <c r="L652" s="1101"/>
      <c r="M652" s="1101"/>
      <c r="N652" s="1101"/>
      <c r="O652" s="1101"/>
      <c r="P652" s="1101"/>
      <c r="Q652" s="1101"/>
      <c r="R652" s="1101"/>
      <c r="T652" s="35"/>
      <c r="U652" s="12" t="s">
        <v>631</v>
      </c>
      <c r="Z652" s="1124" t="s">
        <v>1782</v>
      </c>
      <c r="AA652" s="1122"/>
      <c r="AB652" s="1122"/>
      <c r="AC652" s="1122"/>
      <c r="AD652" s="1122"/>
      <c r="AE652" s="1122"/>
      <c r="AF652" s="1122"/>
      <c r="AG652" s="1122"/>
      <c r="AH652" s="1122"/>
      <c r="AI652" s="1122"/>
      <c r="AJ652" s="1122"/>
      <c r="AK652" s="1122"/>
      <c r="AM652" s="58"/>
      <c r="AN652" s="463">
        <f t="shared" si="26"/>
        <v>2764</v>
      </c>
      <c r="AO652" s="58"/>
      <c r="AP652" s="58"/>
      <c r="AQ652" s="58"/>
      <c r="AR652" s="58"/>
      <c r="AS652" s="399"/>
      <c r="AT652" s="474">
        <f t="shared" si="27"/>
        <v>2</v>
      </c>
      <c r="AU652" s="477">
        <f t="shared" si="29"/>
        <v>2.3255813953488372E-2</v>
      </c>
      <c r="AV652" s="478">
        <f t="shared" si="28"/>
        <v>1.1627906976744186E-2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1" t="s">
        <v>1792</v>
      </c>
      <c r="H653" s="1101"/>
      <c r="I653" s="1101"/>
      <c r="J653" s="1101"/>
      <c r="K653" s="1101"/>
      <c r="L653" s="1101"/>
      <c r="M653" s="1101"/>
      <c r="N653" s="1101"/>
      <c r="O653" s="1101"/>
      <c r="P653" s="1101"/>
      <c r="Q653" s="1101"/>
      <c r="R653" s="1101"/>
      <c r="T653" s="35"/>
      <c r="U653" s="12" t="s">
        <v>19</v>
      </c>
      <c r="Z653" s="1124" t="s">
        <v>1661</v>
      </c>
      <c r="AA653" s="1122"/>
      <c r="AB653" s="1122"/>
      <c r="AC653" s="1122"/>
      <c r="AD653" s="1122"/>
      <c r="AE653" s="1122"/>
      <c r="AF653" s="1122"/>
      <c r="AG653" s="1122"/>
      <c r="AH653" s="1122"/>
      <c r="AI653" s="1122"/>
      <c r="AJ653" s="1122"/>
      <c r="AK653" s="1122"/>
      <c r="AM653" s="58"/>
      <c r="AN653" s="463">
        <f t="shared" si="26"/>
        <v>2962</v>
      </c>
      <c r="AO653" s="58"/>
      <c r="AP653" s="58"/>
      <c r="AQ653" s="58"/>
      <c r="AR653" s="58"/>
      <c r="AS653" s="399"/>
      <c r="AT653" s="474">
        <f t="shared" si="27"/>
        <v>5</v>
      </c>
      <c r="AU653" s="477">
        <f t="shared" si="29"/>
        <v>5.8139534883720929E-2</v>
      </c>
      <c r="AV653" s="478">
        <f t="shared" si="28"/>
        <v>2.9069767441860465E-2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4" t="s">
        <v>1793</v>
      </c>
      <c r="H654" s="1127"/>
      <c r="I654" s="1127"/>
      <c r="J654" s="1127"/>
      <c r="K654" s="1127"/>
      <c r="L654" s="1127"/>
      <c r="O654" s="140" t="s">
        <v>220</v>
      </c>
      <c r="P654" s="1105"/>
      <c r="Q654" s="1105"/>
      <c r="R654" s="1105"/>
      <c r="T654" s="35"/>
      <c r="U654" s="12" t="s">
        <v>338</v>
      </c>
      <c r="Z654" s="1104" t="s">
        <v>1662</v>
      </c>
      <c r="AA654" s="1104"/>
      <c r="AB654" s="1104"/>
      <c r="AC654" s="1104"/>
      <c r="AD654" s="1104"/>
      <c r="AE654" s="1104"/>
      <c r="AH654" s="140" t="s">
        <v>220</v>
      </c>
      <c r="AI654" s="1105"/>
      <c r="AJ654" s="1105"/>
      <c r="AK654" s="1105"/>
      <c r="AM654" s="58"/>
      <c r="AN654" s="463">
        <f t="shared" si="26"/>
        <v>3554</v>
      </c>
      <c r="AO654" s="58"/>
      <c r="AP654" s="58"/>
      <c r="AQ654" s="58"/>
      <c r="AR654" s="58"/>
      <c r="AS654" s="399"/>
      <c r="AT654" s="474">
        <f t="shared" si="27"/>
        <v>29</v>
      </c>
      <c r="AU654" s="477">
        <f t="shared" si="29"/>
        <v>0.33720930232558138</v>
      </c>
      <c r="AV654" s="478">
        <f t="shared" si="28"/>
        <v>0.16860465116279069</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1" t="str">
        <f>H581</f>
        <v>Deferred Payment Loan</v>
      </c>
      <c r="I655" s="1101"/>
      <c r="J655" s="1101"/>
      <c r="K655" s="1101"/>
      <c r="L655" s="1101"/>
      <c r="M655" s="1101"/>
      <c r="N655" s="1101"/>
      <c r="O655" s="1101"/>
      <c r="P655" s="1101"/>
      <c r="Q655" s="1101"/>
      <c r="R655" s="1101"/>
      <c r="T655" s="35"/>
      <c r="U655" s="12" t="s">
        <v>20</v>
      </c>
      <c r="AA655" s="1101" t="str">
        <f>AA581</f>
        <v>Deferred Developer Fee</v>
      </c>
      <c r="AB655" s="1101"/>
      <c r="AC655" s="1101"/>
      <c r="AD655" s="1101"/>
      <c r="AE655" s="1101"/>
      <c r="AF655" s="1101"/>
      <c r="AG655" s="1101"/>
      <c r="AH655" s="1101"/>
      <c r="AI655" s="1101"/>
      <c r="AJ655" s="1101"/>
      <c r="AK655" s="1101"/>
      <c r="AM655" s="58"/>
      <c r="AN655" s="463">
        <f t="shared" si="26"/>
        <v>2764</v>
      </c>
      <c r="AO655" s="58"/>
      <c r="AP655" s="58"/>
      <c r="AQ655" s="58"/>
      <c r="AR655" s="58"/>
      <c r="AS655" s="399"/>
      <c r="AT655" s="474">
        <f t="shared" si="27"/>
        <v>4</v>
      </c>
      <c r="AU655" s="477">
        <f t="shared" si="29"/>
        <v>4.6511627906976744E-2</v>
      </c>
      <c r="AV655" s="478">
        <f t="shared" si="28"/>
        <v>2.3255813953488372E-2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2" t="s">
        <v>723</v>
      </c>
      <c r="O656" s="1102"/>
      <c r="T656" s="35"/>
      <c r="U656" s="12" t="s">
        <v>22</v>
      </c>
      <c r="AG656" s="1102" t="s">
        <v>592</v>
      </c>
      <c r="AH656" s="1102"/>
      <c r="AM656" s="58"/>
      <c r="AN656" s="463">
        <f t="shared" si="26"/>
        <v>2962</v>
      </c>
      <c r="AO656" s="58"/>
      <c r="AP656" s="58"/>
      <c r="AQ656" s="58"/>
      <c r="AR656" s="58"/>
      <c r="AS656" s="399"/>
      <c r="AT656" s="474">
        <f t="shared" si="27"/>
        <v>3</v>
      </c>
      <c r="AU656" s="477">
        <f t="shared" si="29"/>
        <v>3.4883720930232558E-2</v>
      </c>
      <c r="AV656" s="478">
        <f t="shared" si="28"/>
        <v>2.0930232558139535E-2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6"/>
        <v>3554</v>
      </c>
      <c r="AO657" s="58"/>
      <c r="AP657" s="58"/>
      <c r="AQ657" s="58"/>
      <c r="AR657" s="58"/>
      <c r="AS657" s="399"/>
      <c r="AT657" s="474">
        <f t="shared" si="27"/>
        <v>20</v>
      </c>
      <c r="AU657" s="477">
        <f t="shared" si="29"/>
        <v>0.23255813953488372</v>
      </c>
      <c r="AV657" s="478">
        <f t="shared" si="28"/>
        <v>0.13953488372093023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03" t="str">
        <f>C624</f>
        <v>City of San Jose (Acc. Interest Pmt)</v>
      </c>
      <c r="H658" s="1103"/>
      <c r="I658" s="1103"/>
      <c r="J658" s="1103"/>
      <c r="K658" s="1103"/>
      <c r="L658" s="1103"/>
      <c r="M658" s="1103"/>
      <c r="N658" s="1103"/>
      <c r="O658" s="1103"/>
      <c r="P658" s="1103"/>
      <c r="Q658" s="1103"/>
      <c r="R658" s="1103"/>
      <c r="T658" s="87" t="s">
        <v>502</v>
      </c>
      <c r="U658" s="12" t="s">
        <v>510</v>
      </c>
      <c r="Z658" s="1103" t="str">
        <f>C625</f>
        <v>GP Contribution</v>
      </c>
      <c r="AA658" s="1103"/>
      <c r="AB658" s="1103"/>
      <c r="AC658" s="1103"/>
      <c r="AD658" s="1103"/>
      <c r="AE658" s="1103"/>
      <c r="AF658" s="1103"/>
      <c r="AG658" s="1103"/>
      <c r="AH658" s="1103"/>
      <c r="AI658" s="1103"/>
      <c r="AJ658" s="1103"/>
      <c r="AK658" s="1103"/>
      <c r="AM658" s="58"/>
      <c r="AN658" s="463" t="str">
        <f t="shared" si="26"/>
        <v>N/A</v>
      </c>
      <c r="AO658" s="58"/>
      <c r="AP658" s="58"/>
      <c r="AQ658" s="58"/>
      <c r="AR658" s="58"/>
      <c r="AS658" s="399"/>
      <c r="AT658" s="474">
        <f t="shared" si="27"/>
        <v>7</v>
      </c>
      <c r="AU658" s="477">
        <f t="shared" si="29"/>
        <v>8.1395348837209308E-2</v>
      </c>
      <c r="AV658" s="478">
        <f t="shared" si="28"/>
        <v>4.8837209302325581E-2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9" t="s">
        <v>1780</v>
      </c>
      <c r="H659" s="1101"/>
      <c r="I659" s="1101"/>
      <c r="J659" s="1101"/>
      <c r="K659" s="1101"/>
      <c r="L659" s="1101"/>
      <c r="M659" s="1101"/>
      <c r="N659" s="1101"/>
      <c r="O659" s="1101"/>
      <c r="P659" s="1101"/>
      <c r="Q659" s="1101"/>
      <c r="R659" s="1101"/>
      <c r="T659" s="35"/>
      <c r="U659" s="12" t="s">
        <v>92</v>
      </c>
      <c r="Z659" s="1099" t="s">
        <v>1658</v>
      </c>
      <c r="AA659" s="1101"/>
      <c r="AB659" s="1101"/>
      <c r="AC659" s="1101"/>
      <c r="AD659" s="1101"/>
      <c r="AE659" s="1101"/>
      <c r="AF659" s="1101"/>
      <c r="AG659" s="1101"/>
      <c r="AH659" s="1101"/>
      <c r="AI659" s="1101"/>
      <c r="AJ659" s="1101"/>
      <c r="AK659" s="1101"/>
      <c r="AM659" s="58"/>
      <c r="AN659" s="463" t="str">
        <f t="shared" si="26"/>
        <v>N/A</v>
      </c>
      <c r="AO659" s="58"/>
      <c r="AP659" s="58"/>
      <c r="AQ659" s="58"/>
      <c r="AR659" s="58"/>
      <c r="AS659" s="399"/>
      <c r="AT659" s="474">
        <f t="shared" si="27"/>
        <v>0</v>
      </c>
      <c r="AU659" s="477">
        <f t="shared" si="29"/>
        <v>0</v>
      </c>
      <c r="AV659" s="478" t="str">
        <f t="shared" si="28"/>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24" t="s">
        <v>1781</v>
      </c>
      <c r="H660" s="1122"/>
      <c r="I660" s="1122"/>
      <c r="J660" s="1122"/>
      <c r="K660" s="1122"/>
      <c r="L660" s="1122"/>
      <c r="M660" s="1122"/>
      <c r="N660" s="1122"/>
      <c r="O660" s="1122"/>
      <c r="P660" s="1122"/>
      <c r="Q660" s="1122"/>
      <c r="R660" s="1122"/>
      <c r="T660" s="35"/>
      <c r="U660" s="12" t="s">
        <v>631</v>
      </c>
      <c r="Z660" s="1124" t="s">
        <v>1782</v>
      </c>
      <c r="AA660" s="1122"/>
      <c r="AB660" s="1122"/>
      <c r="AC660" s="1122"/>
      <c r="AD660" s="1122"/>
      <c r="AE660" s="1122"/>
      <c r="AF660" s="1122"/>
      <c r="AG660" s="1122"/>
      <c r="AH660" s="1122"/>
      <c r="AI660" s="1122"/>
      <c r="AJ660" s="1122"/>
      <c r="AK660" s="1122"/>
      <c r="AM660" s="58"/>
      <c r="AN660" s="463" t="str">
        <f t="shared" si="26"/>
        <v>N/A</v>
      </c>
      <c r="AO660" s="58"/>
      <c r="AP660" s="58"/>
      <c r="AQ660" s="58"/>
      <c r="AR660" s="58"/>
      <c r="AS660" s="399"/>
      <c r="AT660" s="474">
        <f t="shared" si="27"/>
        <v>0</v>
      </c>
      <c r="AU660" s="477">
        <f t="shared" si="29"/>
        <v>0</v>
      </c>
      <c r="AV660" s="478" t="str">
        <f t="shared" si="28"/>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24" t="s">
        <v>1715</v>
      </c>
      <c r="H661" s="1122"/>
      <c r="I661" s="1122"/>
      <c r="J661" s="1122"/>
      <c r="K661" s="1122"/>
      <c r="L661" s="1122"/>
      <c r="M661" s="1122"/>
      <c r="N661" s="1122"/>
      <c r="O661" s="1122"/>
      <c r="P661" s="1122"/>
      <c r="Q661" s="1122"/>
      <c r="R661" s="1122"/>
      <c r="T661" s="35"/>
      <c r="U661" s="12" t="s">
        <v>19</v>
      </c>
      <c r="Z661" s="1124" t="s">
        <v>1661</v>
      </c>
      <c r="AA661" s="1122"/>
      <c r="AB661" s="1122"/>
      <c r="AC661" s="1122"/>
      <c r="AD661" s="1122"/>
      <c r="AE661" s="1122"/>
      <c r="AF661" s="1122"/>
      <c r="AG661" s="1122"/>
      <c r="AH661" s="1122"/>
      <c r="AI661" s="1122"/>
      <c r="AJ661" s="1122"/>
      <c r="AK661" s="1122"/>
      <c r="AM661" s="58"/>
      <c r="AN661" s="463" t="str">
        <f t="shared" si="26"/>
        <v>N/A</v>
      </c>
      <c r="AO661" s="58"/>
      <c r="AP661" s="58"/>
      <c r="AQ661" s="58"/>
      <c r="AR661" s="58"/>
      <c r="AS661" s="399"/>
      <c r="AT661" s="474">
        <f t="shared" si="27"/>
        <v>0</v>
      </c>
      <c r="AU661" s="477">
        <f t="shared" si="29"/>
        <v>0</v>
      </c>
      <c r="AV661" s="478" t="str">
        <f t="shared" si="28"/>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04" t="s">
        <v>1716</v>
      </c>
      <c r="H662" s="1104"/>
      <c r="I662" s="1104"/>
      <c r="J662" s="1104"/>
      <c r="K662" s="1104"/>
      <c r="L662" s="1104"/>
      <c r="O662" s="140" t="s">
        <v>220</v>
      </c>
      <c r="P662" s="1105"/>
      <c r="Q662" s="1105"/>
      <c r="R662" s="1105"/>
      <c r="T662" s="35"/>
      <c r="U662" s="12" t="s">
        <v>338</v>
      </c>
      <c r="Z662" s="1104" t="s">
        <v>1662</v>
      </c>
      <c r="AA662" s="1104"/>
      <c r="AB662" s="1104"/>
      <c r="AC662" s="1104"/>
      <c r="AD662" s="1104"/>
      <c r="AE662" s="1104"/>
      <c r="AH662" s="140" t="s">
        <v>220</v>
      </c>
      <c r="AI662" s="1105"/>
      <c r="AJ662" s="1105"/>
      <c r="AK662" s="1105"/>
      <c r="AM662" s="58"/>
      <c r="AN662" s="463" t="str">
        <f t="shared" si="26"/>
        <v>N/A</v>
      </c>
      <c r="AO662" s="58"/>
      <c r="AP662" s="58"/>
      <c r="AQ662" s="58"/>
      <c r="AR662" s="58"/>
      <c r="AS662" s="399"/>
      <c r="AT662" s="474">
        <f t="shared" si="27"/>
        <v>0</v>
      </c>
      <c r="AU662" s="477">
        <f t="shared" si="29"/>
        <v>0</v>
      </c>
      <c r="AV662" s="478" t="str">
        <f t="shared" si="28"/>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9" t="str">
        <f>H647</f>
        <v>Residual Receipts Loan</v>
      </c>
      <c r="I663" s="1101"/>
      <c r="J663" s="1101"/>
      <c r="K663" s="1101"/>
      <c r="L663" s="1101"/>
      <c r="M663" s="1101"/>
      <c r="N663" s="1101"/>
      <c r="O663" s="1101"/>
      <c r="P663" s="1101"/>
      <c r="Q663" s="1101"/>
      <c r="R663" s="1101"/>
      <c r="T663" s="35"/>
      <c r="U663" s="12" t="s">
        <v>20</v>
      </c>
      <c r="AA663" s="1099" t="s">
        <v>1755</v>
      </c>
      <c r="AB663" s="1101"/>
      <c r="AC663" s="1101"/>
      <c r="AD663" s="1101"/>
      <c r="AE663" s="1101"/>
      <c r="AF663" s="1101"/>
      <c r="AG663" s="1101"/>
      <c r="AH663" s="1101"/>
      <c r="AI663" s="1101"/>
      <c r="AJ663" s="1101"/>
      <c r="AK663" s="1101"/>
      <c r="AM663" s="58"/>
      <c r="AN663" s="463" t="str">
        <f t="shared" si="26"/>
        <v>N/A</v>
      </c>
      <c r="AO663" s="58"/>
      <c r="AP663" s="58"/>
      <c r="AQ663" s="58"/>
      <c r="AR663" s="58"/>
      <c r="AS663" s="399"/>
      <c r="AT663" s="474">
        <f t="shared" si="27"/>
        <v>0</v>
      </c>
      <c r="AU663" s="477">
        <f t="shared" si="29"/>
        <v>0</v>
      </c>
      <c r="AV663" s="478" t="str">
        <f t="shared" si="28"/>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2" t="s">
        <v>592</v>
      </c>
      <c r="O664" s="1102"/>
      <c r="T664" s="35"/>
      <c r="U664" s="12" t="s">
        <v>22</v>
      </c>
      <c r="AG664" s="1102" t="s">
        <v>592</v>
      </c>
      <c r="AH664" s="1102"/>
      <c r="AM664" s="58"/>
      <c r="AN664" s="463" t="str">
        <f t="shared" si="26"/>
        <v>N/A</v>
      </c>
      <c r="AO664" s="58"/>
      <c r="AP664" s="58"/>
      <c r="AQ664" s="58"/>
      <c r="AR664" s="58"/>
      <c r="AS664" s="399"/>
      <c r="AT664" s="474">
        <f t="shared" si="27"/>
        <v>0</v>
      </c>
      <c r="AU664" s="477">
        <f t="shared" si="29"/>
        <v>0</v>
      </c>
      <c r="AV664" s="478" t="str">
        <f t="shared" si="28"/>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6"/>
        <v>N/A</v>
      </c>
      <c r="AO665" s="58"/>
      <c r="AP665" s="58"/>
      <c r="AQ665" s="58"/>
      <c r="AR665" s="58"/>
      <c r="AS665" s="399"/>
      <c r="AT665" s="474">
        <f t="shared" si="27"/>
        <v>0</v>
      </c>
      <c r="AU665" s="477">
        <f t="shared" si="29"/>
        <v>0</v>
      </c>
      <c r="AV665" s="478" t="str">
        <f t="shared" si="28"/>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03">
        <f>C626</f>
        <v>0</v>
      </c>
      <c r="H666" s="1103"/>
      <c r="I666" s="1103"/>
      <c r="J666" s="1103"/>
      <c r="K666" s="1103"/>
      <c r="L666" s="1103"/>
      <c r="M666" s="1103"/>
      <c r="N666" s="1103"/>
      <c r="O666" s="1103"/>
      <c r="P666" s="1103"/>
      <c r="Q666" s="1103"/>
      <c r="R666" s="1103"/>
      <c r="T666" s="87" t="s">
        <v>697</v>
      </c>
      <c r="U666" s="12" t="s">
        <v>510</v>
      </c>
      <c r="Z666" s="1103">
        <f>C627</f>
        <v>0</v>
      </c>
      <c r="AA666" s="1103"/>
      <c r="AB666" s="1103"/>
      <c r="AC666" s="1103"/>
      <c r="AD666" s="1103"/>
      <c r="AE666" s="1103"/>
      <c r="AF666" s="1103"/>
      <c r="AG666" s="1103"/>
      <c r="AH666" s="1103"/>
      <c r="AI666" s="1103"/>
      <c r="AJ666" s="1103"/>
      <c r="AK666" s="1103"/>
      <c r="AM666" s="58"/>
      <c r="AN666" s="463" t="str">
        <f t="shared" si="26"/>
        <v>N/A</v>
      </c>
      <c r="AO666" s="58"/>
      <c r="AP666" s="58"/>
      <c r="AQ666" s="58"/>
      <c r="AR666" s="58"/>
      <c r="AS666" s="399"/>
      <c r="AT666" s="474">
        <f t="shared" si="27"/>
        <v>0</v>
      </c>
      <c r="AU666" s="477">
        <f t="shared" si="29"/>
        <v>0</v>
      </c>
      <c r="AV666" s="478" t="str">
        <f t="shared" si="28"/>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1"/>
      <c r="H667" s="1101"/>
      <c r="I667" s="1101"/>
      <c r="J667" s="1101"/>
      <c r="K667" s="1101"/>
      <c r="L667" s="1101"/>
      <c r="M667" s="1101"/>
      <c r="N667" s="1101"/>
      <c r="O667" s="1101"/>
      <c r="P667" s="1101"/>
      <c r="Q667" s="1101"/>
      <c r="R667" s="1101"/>
      <c r="T667" s="35"/>
      <c r="U667" s="12" t="s">
        <v>92</v>
      </c>
      <c r="Z667" s="1101"/>
      <c r="AA667" s="1101"/>
      <c r="AB667" s="1101"/>
      <c r="AC667" s="1101"/>
      <c r="AD667" s="1101"/>
      <c r="AE667" s="1101"/>
      <c r="AF667" s="1101"/>
      <c r="AG667" s="1101"/>
      <c r="AH667" s="1101"/>
      <c r="AI667" s="1101"/>
      <c r="AJ667" s="1101"/>
      <c r="AK667" s="1101"/>
      <c r="AM667" s="58"/>
      <c r="AN667" s="463" t="str">
        <f t="shared" si="26"/>
        <v>N/A</v>
      </c>
      <c r="AO667" s="58"/>
      <c r="AP667" s="58"/>
      <c r="AQ667" s="58"/>
      <c r="AR667" s="58"/>
      <c r="AS667" s="399"/>
      <c r="AT667" s="474">
        <f t="shared" si="27"/>
        <v>0</v>
      </c>
      <c r="AU667" s="477">
        <f t="shared" si="29"/>
        <v>0</v>
      </c>
      <c r="AV667" s="478" t="str">
        <f t="shared" si="28"/>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01"/>
      <c r="H668" s="1101"/>
      <c r="I668" s="1101"/>
      <c r="J668" s="1101"/>
      <c r="K668" s="1101"/>
      <c r="L668" s="1101"/>
      <c r="M668" s="1101"/>
      <c r="N668" s="1101"/>
      <c r="O668" s="1101"/>
      <c r="P668" s="1101"/>
      <c r="Q668" s="1101"/>
      <c r="R668" s="1101"/>
      <c r="T668" s="35"/>
      <c r="U668" s="12" t="s">
        <v>631</v>
      </c>
      <c r="Z668" s="1122"/>
      <c r="AA668" s="1122"/>
      <c r="AB668" s="1122"/>
      <c r="AC668" s="1122"/>
      <c r="AD668" s="1122"/>
      <c r="AE668" s="1122"/>
      <c r="AF668" s="1122"/>
      <c r="AG668" s="1122"/>
      <c r="AH668" s="1122"/>
      <c r="AI668" s="1122"/>
      <c r="AJ668" s="1122"/>
      <c r="AK668" s="1122"/>
      <c r="AM668" s="58"/>
      <c r="AN668" s="463" t="str">
        <f t="shared" si="26"/>
        <v>N/A</v>
      </c>
      <c r="AO668" s="58"/>
      <c r="AP668" s="58"/>
      <c r="AQ668" s="58"/>
      <c r="AR668" s="58"/>
      <c r="AS668" s="399"/>
      <c r="AT668" s="474">
        <f t="shared" si="27"/>
        <v>0</v>
      </c>
      <c r="AU668" s="477">
        <f t="shared" si="29"/>
        <v>0</v>
      </c>
      <c r="AV668" s="478" t="str">
        <f t="shared" si="28"/>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1"/>
      <c r="H669" s="1101"/>
      <c r="I669" s="1101"/>
      <c r="J669" s="1101"/>
      <c r="K669" s="1101"/>
      <c r="L669" s="1101"/>
      <c r="M669" s="1101"/>
      <c r="N669" s="1101"/>
      <c r="O669" s="1101"/>
      <c r="P669" s="1101"/>
      <c r="Q669" s="1101"/>
      <c r="R669" s="1101"/>
      <c r="T669" s="35"/>
      <c r="U669" s="12" t="s">
        <v>19</v>
      </c>
      <c r="Z669" s="1122"/>
      <c r="AA669" s="1122"/>
      <c r="AB669" s="1122"/>
      <c r="AC669" s="1122"/>
      <c r="AD669" s="1122"/>
      <c r="AE669" s="1122"/>
      <c r="AF669" s="1122"/>
      <c r="AG669" s="1122"/>
      <c r="AH669" s="1122"/>
      <c r="AI669" s="1122"/>
      <c r="AJ669" s="1122"/>
      <c r="AK669" s="1122"/>
      <c r="AM669" s="58"/>
      <c r="AN669" s="463" t="str">
        <f t="shared" si="26"/>
        <v>N/A</v>
      </c>
      <c r="AO669" s="58"/>
      <c r="AP669" s="58"/>
      <c r="AQ669" s="58"/>
      <c r="AR669" s="58"/>
      <c r="AS669" s="399"/>
      <c r="AT669" s="474">
        <f t="shared" si="27"/>
        <v>0</v>
      </c>
      <c r="AU669" s="477">
        <f t="shared" si="29"/>
        <v>0</v>
      </c>
      <c r="AV669" s="478" t="str">
        <f t="shared" si="28"/>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7"/>
      <c r="H670" s="1127"/>
      <c r="I670" s="1127"/>
      <c r="J670" s="1127"/>
      <c r="K670" s="1127"/>
      <c r="L670" s="1127"/>
      <c r="O670" s="140" t="s">
        <v>220</v>
      </c>
      <c r="P670" s="1105"/>
      <c r="Q670" s="1105"/>
      <c r="R670" s="1105"/>
      <c r="T670" s="35"/>
      <c r="U670" s="12" t="s">
        <v>338</v>
      </c>
      <c r="Z670" s="1127"/>
      <c r="AA670" s="1127"/>
      <c r="AB670" s="1127"/>
      <c r="AC670" s="1127"/>
      <c r="AD670" s="1127"/>
      <c r="AE670" s="1127"/>
      <c r="AH670" s="140" t="s">
        <v>220</v>
      </c>
      <c r="AI670" s="1105"/>
      <c r="AJ670" s="1105"/>
      <c r="AK670" s="1105"/>
      <c r="AM670" s="58"/>
      <c r="AN670" s="463" t="str">
        <f t="shared" si="26"/>
        <v>N/A</v>
      </c>
      <c r="AO670" s="58"/>
      <c r="AS670" s="399"/>
      <c r="AT670" s="474">
        <f t="shared" si="27"/>
        <v>0</v>
      </c>
      <c r="AU670" s="477">
        <f t="shared" si="29"/>
        <v>0</v>
      </c>
      <c r="AV670" s="478" t="str">
        <f t="shared" si="28"/>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1"/>
      <c r="I671" s="1101"/>
      <c r="J671" s="1101"/>
      <c r="K671" s="1101"/>
      <c r="L671" s="1101"/>
      <c r="M671" s="1101"/>
      <c r="N671" s="1101"/>
      <c r="O671" s="1101"/>
      <c r="P671" s="1101"/>
      <c r="Q671" s="1101"/>
      <c r="R671" s="1101"/>
      <c r="T671" s="35"/>
      <c r="U671" s="12" t="s">
        <v>20</v>
      </c>
      <c r="AA671" s="1101"/>
      <c r="AB671" s="1101"/>
      <c r="AC671" s="1101"/>
      <c r="AD671" s="1101"/>
      <c r="AE671" s="1101"/>
      <c r="AF671" s="1101"/>
      <c r="AG671" s="1101"/>
      <c r="AH671" s="1101"/>
      <c r="AI671" s="1101"/>
      <c r="AJ671" s="1101"/>
      <c r="AK671" s="1101"/>
      <c r="AM671" s="58"/>
      <c r="AN671" s="463" t="str">
        <f t="shared" si="26"/>
        <v>N/A</v>
      </c>
      <c r="AO671" s="58"/>
      <c r="AS671" s="399"/>
      <c r="AT671" s="474">
        <f t="shared" si="27"/>
        <v>0</v>
      </c>
      <c r="AU671" s="477">
        <f t="shared" si="29"/>
        <v>0</v>
      </c>
      <c r="AV671" s="478" t="str">
        <f t="shared" si="28"/>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2" t="s">
        <v>723</v>
      </c>
      <c r="O672" s="1102"/>
      <c r="T672" s="35"/>
      <c r="U672" s="12" t="s">
        <v>22</v>
      </c>
      <c r="AG672" s="1102" t="s">
        <v>723</v>
      </c>
      <c r="AH672" s="1102"/>
      <c r="AM672" s="58"/>
      <c r="AN672" s="463" t="str">
        <f t="shared" si="26"/>
        <v>N/A</v>
      </c>
      <c r="AO672" s="58"/>
      <c r="AS672" s="399"/>
      <c r="AT672" s="474">
        <f t="shared" si="27"/>
        <v>0</v>
      </c>
      <c r="AU672" s="477">
        <f t="shared" si="29"/>
        <v>0</v>
      </c>
      <c r="AV672" s="478" t="str">
        <f t="shared" si="28"/>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6"/>
        <v>N/A</v>
      </c>
      <c r="AO673" s="58"/>
      <c r="AS673" s="399"/>
      <c r="AT673" s="474">
        <f t="shared" si="27"/>
        <v>0</v>
      </c>
      <c r="AU673" s="477">
        <f t="shared" si="29"/>
        <v>0</v>
      </c>
      <c r="AV673" s="478" t="str">
        <f t="shared" si="28"/>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03">
        <f>C628</f>
        <v>0</v>
      </c>
      <c r="H674" s="1103"/>
      <c r="I674" s="1103"/>
      <c r="J674" s="1103"/>
      <c r="K674" s="1103"/>
      <c r="L674" s="1103"/>
      <c r="M674" s="1103"/>
      <c r="N674" s="1103"/>
      <c r="O674" s="1103"/>
      <c r="P674" s="1103"/>
      <c r="Q674" s="1103"/>
      <c r="R674" s="1103"/>
      <c r="T674" s="87" t="s">
        <v>387</v>
      </c>
      <c r="U674" s="12" t="s">
        <v>510</v>
      </c>
      <c r="Z674" s="1103">
        <f>C629</f>
        <v>0</v>
      </c>
      <c r="AA674" s="1103"/>
      <c r="AB674" s="1103"/>
      <c r="AC674" s="1103"/>
      <c r="AD674" s="1103"/>
      <c r="AE674" s="1103"/>
      <c r="AF674" s="1103"/>
      <c r="AG674" s="1103"/>
      <c r="AH674" s="1103"/>
      <c r="AI674" s="1103"/>
      <c r="AJ674" s="1103"/>
      <c r="AK674" s="1103"/>
      <c r="AM674" s="58"/>
      <c r="AN674" s="58"/>
      <c r="AO674" s="58"/>
      <c r="AP674" s="58"/>
      <c r="AS674" s="399"/>
      <c r="AT674" s="474">
        <f t="shared" si="27"/>
        <v>0</v>
      </c>
      <c r="AU674" s="477">
        <f t="shared" si="29"/>
        <v>0</v>
      </c>
      <c r="AV674" s="478" t="str">
        <f t="shared" si="28"/>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1"/>
      <c r="H675" s="1101"/>
      <c r="I675" s="1101"/>
      <c r="J675" s="1101"/>
      <c r="K675" s="1101"/>
      <c r="L675" s="1101"/>
      <c r="M675" s="1101"/>
      <c r="N675" s="1101"/>
      <c r="O675" s="1101"/>
      <c r="P675" s="1101"/>
      <c r="Q675" s="1101"/>
      <c r="R675" s="1101"/>
      <c r="T675" s="35"/>
      <c r="U675" s="12" t="s">
        <v>92</v>
      </c>
      <c r="Z675" s="1101"/>
      <c r="AA675" s="1101"/>
      <c r="AB675" s="1101"/>
      <c r="AC675" s="1101"/>
      <c r="AD675" s="1101"/>
      <c r="AE675" s="1101"/>
      <c r="AF675" s="1101"/>
      <c r="AG675" s="1101"/>
      <c r="AH675" s="1101"/>
      <c r="AI675" s="1101"/>
      <c r="AJ675" s="1101"/>
      <c r="AK675" s="1101"/>
      <c r="AM675" s="58"/>
      <c r="AN675" s="58"/>
      <c r="AO675" s="58"/>
      <c r="AP675" s="58"/>
      <c r="AQ675" s="58"/>
      <c r="AS675" s="470" t="s">
        <v>998</v>
      </c>
      <c r="AT675" s="479">
        <f>SUM(AT650:AT674)</f>
        <v>86</v>
      </c>
      <c r="AU675" s="480">
        <f>SUM(AU650:AU674)</f>
        <v>0.99999999999999989</v>
      </c>
      <c r="AV675" s="480">
        <f>SUM(AV650:AV674)</f>
        <v>0.53488372093023251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01"/>
      <c r="H676" s="1101"/>
      <c r="I676" s="1101"/>
      <c r="J676" s="1101"/>
      <c r="K676" s="1101"/>
      <c r="L676" s="1101"/>
      <c r="M676" s="1101"/>
      <c r="N676" s="1101"/>
      <c r="O676" s="1101"/>
      <c r="P676" s="1101"/>
      <c r="Q676" s="1101"/>
      <c r="R676" s="1101"/>
      <c r="U676" s="12" t="s">
        <v>631</v>
      </c>
      <c r="Z676" s="1122"/>
      <c r="AA676" s="1122"/>
      <c r="AB676" s="1122"/>
      <c r="AC676" s="1122"/>
      <c r="AD676" s="1122"/>
      <c r="AE676" s="1122"/>
      <c r="AF676" s="1122"/>
      <c r="AG676" s="1122"/>
      <c r="AH676" s="1122"/>
      <c r="AI676" s="1122"/>
      <c r="AJ676" s="1122"/>
      <c r="AK676" s="1122"/>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1"/>
      <c r="H677" s="1101"/>
      <c r="I677" s="1101"/>
      <c r="J677" s="1101"/>
      <c r="K677" s="1101"/>
      <c r="L677" s="1101"/>
      <c r="M677" s="1101"/>
      <c r="N677" s="1101"/>
      <c r="O677" s="1101"/>
      <c r="P677" s="1101"/>
      <c r="Q677" s="1101"/>
      <c r="R677" s="1101"/>
      <c r="U677" s="12" t="s">
        <v>19</v>
      </c>
      <c r="Z677" s="1122"/>
      <c r="AA677" s="1122"/>
      <c r="AB677" s="1122"/>
      <c r="AC677" s="1122"/>
      <c r="AD677" s="1122"/>
      <c r="AE677" s="1122"/>
      <c r="AF677" s="1122"/>
      <c r="AG677" s="1122"/>
      <c r="AH677" s="1122"/>
      <c r="AI677" s="1122"/>
      <c r="AJ677" s="1122"/>
      <c r="AK677" s="1122"/>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7"/>
      <c r="H678" s="1127"/>
      <c r="I678" s="1127"/>
      <c r="J678" s="1127"/>
      <c r="K678" s="1127"/>
      <c r="L678" s="1127"/>
      <c r="O678" s="140" t="s">
        <v>220</v>
      </c>
      <c r="P678" s="1105"/>
      <c r="Q678" s="1105"/>
      <c r="R678" s="1105"/>
      <c r="U678" s="12" t="s">
        <v>338</v>
      </c>
      <c r="Z678" s="1127"/>
      <c r="AA678" s="1127"/>
      <c r="AB678" s="1127"/>
      <c r="AC678" s="1127"/>
      <c r="AD678" s="1127"/>
      <c r="AE678" s="1127"/>
      <c r="AH678" s="140" t="s">
        <v>220</v>
      </c>
      <c r="AI678" s="1105"/>
      <c r="AJ678" s="1105"/>
      <c r="AK678" s="1105"/>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1"/>
      <c r="I679" s="1101"/>
      <c r="J679" s="1101"/>
      <c r="K679" s="1101"/>
      <c r="L679" s="1101"/>
      <c r="M679" s="1101"/>
      <c r="N679" s="1101"/>
      <c r="O679" s="1101"/>
      <c r="P679" s="1101"/>
      <c r="Q679" s="1101"/>
      <c r="R679" s="1101"/>
      <c r="U679" s="12" t="s">
        <v>20</v>
      </c>
      <c r="AA679" s="1101"/>
      <c r="AB679" s="1101"/>
      <c r="AC679" s="1101"/>
      <c r="AD679" s="1101"/>
      <c r="AE679" s="1101"/>
      <c r="AF679" s="1101"/>
      <c r="AG679" s="1101"/>
      <c r="AH679" s="1101"/>
      <c r="AI679" s="1101"/>
      <c r="AJ679" s="1101"/>
      <c r="AK679" s="1101"/>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2" t="s">
        <v>723</v>
      </c>
      <c r="O680" s="1102"/>
      <c r="U680" s="12" t="s">
        <v>22</v>
      </c>
      <c r="AG680" s="1102" t="s">
        <v>723</v>
      </c>
      <c r="AH680" s="1102"/>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2" t="s">
        <v>592</v>
      </c>
      <c r="AF684" s="110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2" t="s">
        <v>723</v>
      </c>
      <c r="AF685" s="110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7">
        <v>43993</v>
      </c>
      <c r="AF686" s="1427"/>
      <c r="AG686" s="1427"/>
      <c r="AH686" s="1427"/>
      <c r="AI686" s="1427"/>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8">
        <v>44090</v>
      </c>
      <c r="AF687" s="1428"/>
      <c r="AG687" s="1428"/>
      <c r="AH687" s="1428"/>
      <c r="AI687" s="1428"/>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7">
        <v>44211</v>
      </c>
      <c r="AF689" s="1427"/>
      <c r="AG689" s="1427"/>
      <c r="AH689" s="1427"/>
      <c r="AI689" s="1427"/>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9">
        <v>0.58899999999999997</v>
      </c>
      <c r="AF690" s="1429"/>
      <c r="AG690" s="1429"/>
      <c r="AH690" s="1429"/>
      <c r="AI690" s="1429"/>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3" t="str">
        <f>H330</f>
        <v>City of San Jose</v>
      </c>
      <c r="X691" s="1103"/>
      <c r="Y691" s="1103"/>
      <c r="Z691" s="1103"/>
      <c r="AA691" s="1103"/>
      <c r="AB691" s="1103"/>
      <c r="AC691" s="1103"/>
      <c r="AD691" s="1103"/>
      <c r="AE691" s="1103"/>
      <c r="AF691" s="1103"/>
      <c r="AG691" s="1103"/>
      <c r="AH691" s="1103"/>
      <c r="AI691" s="1103"/>
      <c r="AJ691" s="1103"/>
      <c r="AK691" s="1103"/>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2" t="s">
        <v>723</v>
      </c>
      <c r="AF693" s="110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01"/>
      <c r="X694" s="1101"/>
      <c r="Y694" s="1101"/>
      <c r="Z694" s="1101"/>
      <c r="AA694" s="1101"/>
      <c r="AB694" s="1101"/>
      <c r="AC694" s="1101"/>
      <c r="AD694" s="1101"/>
      <c r="AE694" s="1101"/>
      <c r="AF694" s="1101"/>
      <c r="AG694" s="1101"/>
      <c r="AH694" s="1101"/>
      <c r="AI694" s="1101"/>
      <c r="AJ694" s="1101"/>
      <c r="AK694" s="1101"/>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1"/>
      <c r="K695" s="1101"/>
      <c r="L695" s="1101"/>
      <c r="M695" s="1101"/>
      <c r="N695" s="1101"/>
      <c r="O695" s="1101"/>
      <c r="P695" s="1101"/>
      <c r="Q695" s="1101"/>
      <c r="R695" s="1101"/>
      <c r="S695" s="1101"/>
      <c r="T695" s="1101"/>
      <c r="U695" s="1101"/>
      <c r="V695" s="1101"/>
      <c r="W695" s="1101"/>
      <c r="X695" s="110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7"/>
      <c r="K696" s="1127"/>
      <c r="L696" s="1127"/>
      <c r="M696" s="1127"/>
      <c r="N696" s="1127"/>
      <c r="O696" s="1127"/>
      <c r="P696" s="7" t="s">
        <v>220</v>
      </c>
      <c r="Q696" s="7"/>
      <c r="R696" s="1105"/>
      <c r="S696" s="1105"/>
      <c r="T696" s="1105"/>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01" t="s">
        <v>329</v>
      </c>
      <c r="X697" s="1101"/>
      <c r="Y697" s="1101"/>
      <c r="Z697" s="1101"/>
      <c r="AA697" s="1101"/>
      <c r="AB697" s="1101"/>
      <c r="AC697" s="1101"/>
      <c r="AD697" s="1101"/>
      <c r="AE697" s="1101"/>
      <c r="AF697" s="1101"/>
      <c r="AG697" s="1101"/>
      <c r="AH697" s="1101"/>
      <c r="AI697" s="1101"/>
      <c r="AJ697" s="1101"/>
      <c r="AK697" s="1101"/>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1" t="s">
        <v>357</v>
      </c>
      <c r="F698" s="1101"/>
      <c r="G698" s="1101"/>
      <c r="H698" s="1101"/>
      <c r="I698" s="1101"/>
      <c r="J698" s="1101"/>
      <c r="K698" s="1101"/>
      <c r="L698" s="1101"/>
      <c r="M698" s="1101"/>
      <c r="N698" s="1101"/>
      <c r="O698" s="1101"/>
      <c r="P698" s="1101"/>
      <c r="Q698" s="1101"/>
      <c r="R698" s="1101"/>
      <c r="S698" s="1101"/>
      <c r="T698" s="1101"/>
      <c r="U698" s="1101"/>
      <c r="V698" s="1101"/>
      <c r="W698" s="1101"/>
      <c r="X698" s="1101"/>
      <c r="Y698" s="1101"/>
      <c r="Z698" s="1101"/>
      <c r="AA698" s="1101"/>
      <c r="AB698" s="1101"/>
      <c r="AC698" s="1101"/>
      <c r="AD698" s="1101"/>
      <c r="AE698" s="1101"/>
      <c r="AF698" s="1101"/>
      <c r="AG698" s="1101"/>
      <c r="AH698" s="1101"/>
      <c r="AI698" s="1101"/>
      <c r="AJ698" s="1101"/>
      <c r="AK698" s="1101"/>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5" t="s">
        <v>102</v>
      </c>
      <c r="B700" s="1115"/>
      <c r="C700" s="1115"/>
      <c r="D700" s="1115"/>
      <c r="E700" s="1115"/>
      <c r="F700" s="1115"/>
      <c r="G700" s="1115"/>
      <c r="H700" s="1115"/>
      <c r="I700" s="1115"/>
      <c r="J700" s="1115"/>
      <c r="K700" s="1115"/>
      <c r="L700" s="1115"/>
      <c r="M700" s="1115"/>
      <c r="N700" s="1115"/>
      <c r="O700" s="1115"/>
      <c r="P700" s="1115"/>
      <c r="Q700" s="1115"/>
      <c r="R700" s="1115"/>
      <c r="S700" s="1115"/>
      <c r="T700" s="1115"/>
      <c r="U700" s="1115"/>
      <c r="V700" s="1115"/>
      <c r="W700" s="1115"/>
      <c r="X700" s="1115"/>
      <c r="Y700" s="1115"/>
      <c r="Z700" s="1115"/>
      <c r="AA700" s="1115"/>
      <c r="AB700" s="1115"/>
      <c r="AC700" s="1115"/>
      <c r="AD700" s="1115"/>
      <c r="AE700" s="1115"/>
      <c r="AF700" s="1115"/>
      <c r="AG700" s="1115"/>
      <c r="AH700" s="1115"/>
      <c r="AI700" s="1115"/>
      <c r="AJ700" s="1115"/>
      <c r="AK700" s="1115"/>
      <c r="AL700" s="1115"/>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3"/>
      <c r="B701" s="963"/>
      <c r="C701" s="963"/>
      <c r="D701" s="963"/>
      <c r="E701" s="963"/>
      <c r="F701" s="963"/>
      <c r="G701" s="963"/>
      <c r="H701" s="963"/>
      <c r="I701" s="963"/>
      <c r="J701" s="963"/>
      <c r="K701" s="963"/>
      <c r="L701" s="963"/>
      <c r="M701" s="963"/>
      <c r="N701" s="963"/>
      <c r="O701" s="963"/>
      <c r="P701" s="963"/>
      <c r="Q701" s="963"/>
      <c r="R701" s="963"/>
      <c r="S701" s="963"/>
      <c r="T701" s="963"/>
      <c r="U701" s="963"/>
      <c r="V701" s="963"/>
      <c r="W701" s="963"/>
      <c r="X701" s="963"/>
      <c r="Y701" s="963"/>
      <c r="Z701" s="963"/>
      <c r="AA701" s="963"/>
      <c r="AB701" s="963"/>
      <c r="AC701" s="963"/>
      <c r="AD701" s="963"/>
      <c r="AE701" s="963"/>
      <c r="AF701" s="963"/>
      <c r="AG701" s="963"/>
      <c r="AH701" s="963"/>
      <c r="AI701" s="963"/>
      <c r="AJ701" s="963"/>
      <c r="AK701" s="963"/>
      <c r="AL701" s="963"/>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6" t="s">
        <v>421</v>
      </c>
      <c r="C705" s="1107"/>
      <c r="D705" s="1107"/>
      <c r="E705" s="1107"/>
      <c r="F705" s="1108"/>
      <c r="G705" s="1106" t="s">
        <v>302</v>
      </c>
      <c r="H705" s="1107"/>
      <c r="I705" s="1107"/>
      <c r="J705" s="1108"/>
      <c r="K705" s="1106" t="s">
        <v>492</v>
      </c>
      <c r="L705" s="1107"/>
      <c r="M705" s="1107"/>
      <c r="N705" s="1107"/>
      <c r="O705" s="1108"/>
      <c r="P705" s="1106" t="s">
        <v>303</v>
      </c>
      <c r="Q705" s="1107"/>
      <c r="R705" s="1107"/>
      <c r="S705" s="1107"/>
      <c r="T705" s="1108"/>
      <c r="U705" s="1106" t="s">
        <v>304</v>
      </c>
      <c r="V705" s="1107"/>
      <c r="W705" s="1107"/>
      <c r="X705" s="1108"/>
      <c r="Y705" s="1106" t="s">
        <v>305</v>
      </c>
      <c r="Z705" s="1107"/>
      <c r="AA705" s="1107"/>
      <c r="AB705" s="1107"/>
      <c r="AC705" s="1108"/>
      <c r="AD705" s="1106" t="s">
        <v>422</v>
      </c>
      <c r="AE705" s="1107"/>
      <c r="AF705" s="1107"/>
      <c r="AG705" s="1107"/>
      <c r="AH705" s="1108"/>
      <c r="AI705" s="1106" t="s">
        <v>698</v>
      </c>
      <c r="AJ705" s="1107"/>
      <c r="AK705" s="110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9"/>
      <c r="C706" s="1110"/>
      <c r="D706" s="1110"/>
      <c r="E706" s="1110"/>
      <c r="F706" s="1111"/>
      <c r="G706" s="1109"/>
      <c r="H706" s="1110"/>
      <c r="I706" s="1110"/>
      <c r="J706" s="1111"/>
      <c r="K706" s="1109"/>
      <c r="L706" s="1110"/>
      <c r="M706" s="1110"/>
      <c r="N706" s="1110"/>
      <c r="O706" s="1111"/>
      <c r="P706" s="1109"/>
      <c r="Q706" s="1110"/>
      <c r="R706" s="1110"/>
      <c r="S706" s="1110"/>
      <c r="T706" s="1111"/>
      <c r="U706" s="1109"/>
      <c r="V706" s="1110"/>
      <c r="W706" s="1110"/>
      <c r="X706" s="1111"/>
      <c r="Y706" s="1109"/>
      <c r="Z706" s="1110"/>
      <c r="AA706" s="1110"/>
      <c r="AB706" s="1110"/>
      <c r="AC706" s="1111"/>
      <c r="AD706" s="1109"/>
      <c r="AE706" s="1110"/>
      <c r="AF706" s="1110"/>
      <c r="AG706" s="1110"/>
      <c r="AH706" s="1111"/>
      <c r="AI706" s="1109"/>
      <c r="AJ706" s="1110"/>
      <c r="AK706" s="111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9"/>
      <c r="C707" s="1110"/>
      <c r="D707" s="1110"/>
      <c r="E707" s="1110"/>
      <c r="F707" s="1111"/>
      <c r="G707" s="1109"/>
      <c r="H707" s="1110"/>
      <c r="I707" s="1110"/>
      <c r="J707" s="1111"/>
      <c r="K707" s="1109"/>
      <c r="L707" s="1110"/>
      <c r="M707" s="1110"/>
      <c r="N707" s="1110"/>
      <c r="O707" s="1111"/>
      <c r="P707" s="1109"/>
      <c r="Q707" s="1110"/>
      <c r="R707" s="1110"/>
      <c r="S707" s="1110"/>
      <c r="T707" s="1111"/>
      <c r="U707" s="1109"/>
      <c r="V707" s="1110"/>
      <c r="W707" s="1110"/>
      <c r="X707" s="1111"/>
      <c r="Y707" s="1109"/>
      <c r="Z707" s="1110"/>
      <c r="AA707" s="1110"/>
      <c r="AB707" s="1110"/>
      <c r="AC707" s="1111"/>
      <c r="AD707" s="1109"/>
      <c r="AE707" s="1110"/>
      <c r="AF707" s="1110"/>
      <c r="AG707" s="1110"/>
      <c r="AH707" s="1111"/>
      <c r="AI707" s="1109"/>
      <c r="AJ707" s="1110"/>
      <c r="AK707" s="111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2"/>
      <c r="C708" s="1113"/>
      <c r="D708" s="1113"/>
      <c r="E708" s="1113"/>
      <c r="F708" s="1114"/>
      <c r="G708" s="1112"/>
      <c r="H708" s="1113"/>
      <c r="I708" s="1113"/>
      <c r="J708" s="1114"/>
      <c r="K708" s="1112"/>
      <c r="L708" s="1113"/>
      <c r="M708" s="1113"/>
      <c r="N708" s="1113"/>
      <c r="O708" s="1114"/>
      <c r="P708" s="1112"/>
      <c r="Q708" s="1113"/>
      <c r="R708" s="1113"/>
      <c r="S708" s="1113"/>
      <c r="T708" s="1114"/>
      <c r="U708" s="1112"/>
      <c r="V708" s="1113"/>
      <c r="W708" s="1113"/>
      <c r="X708" s="1114"/>
      <c r="Y708" s="1112"/>
      <c r="Z708" s="1113"/>
      <c r="AA708" s="1113"/>
      <c r="AB708" s="1113"/>
      <c r="AC708" s="1114"/>
      <c r="AD708" s="1112"/>
      <c r="AE708" s="1113"/>
      <c r="AF708" s="1113"/>
      <c r="AG708" s="1113"/>
      <c r="AH708" s="1114"/>
      <c r="AI708" s="1112"/>
      <c r="AJ708" s="1113"/>
      <c r="AK708" s="111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2" t="s">
        <v>347</v>
      </c>
      <c r="C709" s="1173"/>
      <c r="D709" s="1173"/>
      <c r="E709" s="1173"/>
      <c r="F709" s="1174"/>
      <c r="G709" s="1128">
        <v>11</v>
      </c>
      <c r="H709" s="1129"/>
      <c r="I709" s="1129"/>
      <c r="J709" s="1130"/>
      <c r="K709" s="1187">
        <v>729</v>
      </c>
      <c r="L709" s="1188"/>
      <c r="M709" s="1188"/>
      <c r="N709" s="1188"/>
      <c r="O709" s="1189"/>
      <c r="P709" s="1158">
        <f t="shared" ref="P709:P733" si="30">G709*K709</f>
        <v>8019</v>
      </c>
      <c r="Q709" s="1119"/>
      <c r="R709" s="1119"/>
      <c r="S709" s="1119"/>
      <c r="T709" s="1159"/>
      <c r="U709" s="1187">
        <v>39</v>
      </c>
      <c r="V709" s="1188"/>
      <c r="W709" s="1188"/>
      <c r="X709" s="1189"/>
      <c r="Y709" s="1158">
        <f>K709+U709</f>
        <v>768</v>
      </c>
      <c r="Z709" s="1119"/>
      <c r="AA709" s="1119"/>
      <c r="AB709" s="1119"/>
      <c r="AC709" s="1159"/>
      <c r="AD709" s="1116">
        <v>0.5</v>
      </c>
      <c r="AE709" s="1117"/>
      <c r="AF709" s="1117"/>
      <c r="AG709" s="1117"/>
      <c r="AH709" s="1118"/>
      <c r="AI709" s="1132">
        <f t="shared" ref="AI709:AI733" si="31">IF($AD709&gt;0,($Y709/$AN649), " ")</f>
        <v>0.27785817655571637</v>
      </c>
      <c r="AJ709" s="1133"/>
      <c r="AK709" s="1134"/>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2" t="s">
        <v>348</v>
      </c>
      <c r="C710" s="1173"/>
      <c r="D710" s="1173"/>
      <c r="E710" s="1173"/>
      <c r="F710" s="1174"/>
      <c r="G710" s="1128">
        <v>5</v>
      </c>
      <c r="H710" s="1129"/>
      <c r="I710" s="1129"/>
      <c r="J710" s="1130"/>
      <c r="K710" s="1187">
        <v>767</v>
      </c>
      <c r="L710" s="1188"/>
      <c r="M710" s="1188"/>
      <c r="N710" s="1188"/>
      <c r="O710" s="1189"/>
      <c r="P710" s="1158">
        <f t="shared" si="30"/>
        <v>3835</v>
      </c>
      <c r="Q710" s="1119"/>
      <c r="R710" s="1119"/>
      <c r="S710" s="1119"/>
      <c r="T710" s="1159"/>
      <c r="U710" s="1187">
        <v>56</v>
      </c>
      <c r="V710" s="1188"/>
      <c r="W710" s="1188"/>
      <c r="X710" s="1189"/>
      <c r="Y710" s="1158">
        <f t="shared" ref="Y710:Y733" si="32">K710+U710</f>
        <v>823</v>
      </c>
      <c r="Z710" s="1119"/>
      <c r="AA710" s="1119"/>
      <c r="AB710" s="1119"/>
      <c r="AC710" s="1159"/>
      <c r="AD710" s="1116">
        <v>0.5</v>
      </c>
      <c r="AE710" s="1117"/>
      <c r="AF710" s="1117"/>
      <c r="AG710" s="1117"/>
      <c r="AH710" s="1118"/>
      <c r="AI710" s="1132">
        <f t="shared" si="31"/>
        <v>0.27785280216070224</v>
      </c>
      <c r="AJ710" s="1133"/>
      <c r="AK710" s="1134"/>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2" t="s">
        <v>170</v>
      </c>
      <c r="C711" s="1173"/>
      <c r="D711" s="1173"/>
      <c r="E711" s="1173"/>
      <c r="F711" s="1174"/>
      <c r="G711" s="1128">
        <v>2</v>
      </c>
      <c r="H711" s="1129"/>
      <c r="I711" s="1129"/>
      <c r="J711" s="1130"/>
      <c r="K711" s="1187">
        <v>916</v>
      </c>
      <c r="L711" s="1188"/>
      <c r="M711" s="1188"/>
      <c r="N711" s="1188"/>
      <c r="O711" s="1189"/>
      <c r="P711" s="1158">
        <f t="shared" si="30"/>
        <v>1832</v>
      </c>
      <c r="Q711" s="1119"/>
      <c r="R711" s="1119"/>
      <c r="S711" s="1119"/>
      <c r="T711" s="1159"/>
      <c r="U711" s="1187">
        <v>71</v>
      </c>
      <c r="V711" s="1188"/>
      <c r="W711" s="1188"/>
      <c r="X711" s="1189"/>
      <c r="Y711" s="1158">
        <f t="shared" si="32"/>
        <v>987</v>
      </c>
      <c r="Z711" s="1119"/>
      <c r="AA711" s="1119"/>
      <c r="AB711" s="1119"/>
      <c r="AC711" s="1159"/>
      <c r="AD711" s="1116">
        <v>0.5</v>
      </c>
      <c r="AE711" s="1117"/>
      <c r="AF711" s="1117"/>
      <c r="AG711" s="1117"/>
      <c r="AH711" s="1118"/>
      <c r="AI711" s="1132">
        <f t="shared" si="31"/>
        <v>0.27771525042205963</v>
      </c>
      <c r="AJ711" s="1133"/>
      <c r="AK711" s="1134"/>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2" t="s">
        <v>347</v>
      </c>
      <c r="C712" s="1173"/>
      <c r="D712" s="1173"/>
      <c r="E712" s="1173"/>
      <c r="F712" s="1174"/>
      <c r="G712" s="1128">
        <v>5</v>
      </c>
      <c r="H712" s="1129"/>
      <c r="I712" s="1129"/>
      <c r="J712" s="1130"/>
      <c r="K712" s="1186">
        <v>1242</v>
      </c>
      <c r="L712" s="1186"/>
      <c r="M712" s="1186"/>
      <c r="N712" s="1186"/>
      <c r="O712" s="1186"/>
      <c r="P712" s="1126">
        <f t="shared" si="30"/>
        <v>6210</v>
      </c>
      <c r="Q712" s="1126"/>
      <c r="R712" s="1126"/>
      <c r="S712" s="1126"/>
      <c r="T712" s="1126"/>
      <c r="U712" s="1187">
        <v>39</v>
      </c>
      <c r="V712" s="1188"/>
      <c r="W712" s="1188"/>
      <c r="X712" s="1189"/>
      <c r="Y712" s="1126">
        <f t="shared" si="32"/>
        <v>1281</v>
      </c>
      <c r="Z712" s="1126"/>
      <c r="AA712" s="1126"/>
      <c r="AB712" s="1126"/>
      <c r="AC712" s="1126"/>
      <c r="AD712" s="1116">
        <v>0.5</v>
      </c>
      <c r="AE712" s="1117"/>
      <c r="AF712" s="1117"/>
      <c r="AG712" s="1117"/>
      <c r="AH712" s="1118"/>
      <c r="AI712" s="1132">
        <f t="shared" si="31"/>
        <v>0.4634587554269175</v>
      </c>
      <c r="AJ712" s="1133"/>
      <c r="AK712" s="1134"/>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2" t="s">
        <v>348</v>
      </c>
      <c r="C713" s="1173"/>
      <c r="D713" s="1173"/>
      <c r="E713" s="1173"/>
      <c r="F713" s="1174"/>
      <c r="G713" s="1128">
        <v>29</v>
      </c>
      <c r="H713" s="1129"/>
      <c r="I713" s="1129"/>
      <c r="J713" s="1130"/>
      <c r="K713" s="1186">
        <v>1316</v>
      </c>
      <c r="L713" s="1186"/>
      <c r="M713" s="1186"/>
      <c r="N713" s="1186"/>
      <c r="O713" s="1186"/>
      <c r="P713" s="1126">
        <f t="shared" si="30"/>
        <v>38164</v>
      </c>
      <c r="Q713" s="1126"/>
      <c r="R713" s="1126"/>
      <c r="S713" s="1126"/>
      <c r="T713" s="1126"/>
      <c r="U713" s="1187">
        <v>56</v>
      </c>
      <c r="V713" s="1188"/>
      <c r="W713" s="1188"/>
      <c r="X713" s="1189"/>
      <c r="Y713" s="1126">
        <f t="shared" si="32"/>
        <v>1372</v>
      </c>
      <c r="Z713" s="1126"/>
      <c r="AA713" s="1126"/>
      <c r="AB713" s="1126"/>
      <c r="AC713" s="1126"/>
      <c r="AD713" s="1116">
        <v>0.5</v>
      </c>
      <c r="AE713" s="1117"/>
      <c r="AF713" s="1117"/>
      <c r="AG713" s="1117"/>
      <c r="AH713" s="1118"/>
      <c r="AI713" s="1132">
        <f t="shared" si="31"/>
        <v>0.46320054017555706</v>
      </c>
      <c r="AJ713" s="1133"/>
      <c r="AK713" s="1134"/>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2" t="s">
        <v>170</v>
      </c>
      <c r="C714" s="1173"/>
      <c r="D714" s="1173"/>
      <c r="E714" s="1173"/>
      <c r="F714" s="1174"/>
      <c r="G714" s="1128">
        <v>4</v>
      </c>
      <c r="H714" s="1129"/>
      <c r="I714" s="1129"/>
      <c r="J714" s="1130"/>
      <c r="K714" s="1186">
        <v>1575</v>
      </c>
      <c r="L714" s="1186"/>
      <c r="M714" s="1186"/>
      <c r="N714" s="1186"/>
      <c r="O714" s="1186"/>
      <c r="P714" s="1126">
        <f t="shared" si="30"/>
        <v>6300</v>
      </c>
      <c r="Q714" s="1126"/>
      <c r="R714" s="1126"/>
      <c r="S714" s="1126"/>
      <c r="T714" s="1126"/>
      <c r="U714" s="1187">
        <v>71</v>
      </c>
      <c r="V714" s="1188"/>
      <c r="W714" s="1188"/>
      <c r="X714" s="1189"/>
      <c r="Y714" s="1126">
        <f t="shared" si="32"/>
        <v>1646</v>
      </c>
      <c r="Z714" s="1126"/>
      <c r="AA714" s="1126"/>
      <c r="AB714" s="1126"/>
      <c r="AC714" s="1126"/>
      <c r="AD714" s="1116">
        <v>0.5</v>
      </c>
      <c r="AE714" s="1117"/>
      <c r="AF714" s="1117"/>
      <c r="AG714" s="1117"/>
      <c r="AH714" s="1118"/>
      <c r="AI714" s="1132">
        <f t="shared" si="31"/>
        <v>0.46314012380416431</v>
      </c>
      <c r="AJ714" s="1133"/>
      <c r="AK714" s="1134"/>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2" t="s">
        <v>347</v>
      </c>
      <c r="C715" s="1173"/>
      <c r="D715" s="1173"/>
      <c r="E715" s="1173"/>
      <c r="F715" s="1174"/>
      <c r="G715" s="1128">
        <v>3</v>
      </c>
      <c r="H715" s="1129"/>
      <c r="I715" s="1129"/>
      <c r="J715" s="1130"/>
      <c r="K715" s="1186">
        <v>1498</v>
      </c>
      <c r="L715" s="1186"/>
      <c r="M715" s="1186"/>
      <c r="N715" s="1186"/>
      <c r="O715" s="1186"/>
      <c r="P715" s="1126">
        <f t="shared" si="30"/>
        <v>4494</v>
      </c>
      <c r="Q715" s="1126"/>
      <c r="R715" s="1126"/>
      <c r="S715" s="1126"/>
      <c r="T715" s="1126"/>
      <c r="U715" s="1187">
        <v>39</v>
      </c>
      <c r="V715" s="1188"/>
      <c r="W715" s="1188"/>
      <c r="X715" s="1189"/>
      <c r="Y715" s="1126">
        <f t="shared" si="32"/>
        <v>1537</v>
      </c>
      <c r="Z715" s="1126"/>
      <c r="AA715" s="1126"/>
      <c r="AB715" s="1126"/>
      <c r="AC715" s="1126"/>
      <c r="AD715" s="1116">
        <v>0.6</v>
      </c>
      <c r="AE715" s="1117"/>
      <c r="AF715" s="1117"/>
      <c r="AG715" s="1117"/>
      <c r="AH715" s="1118"/>
      <c r="AI715" s="1132">
        <f t="shared" si="31"/>
        <v>0.55607814761215635</v>
      </c>
      <c r="AJ715" s="1133"/>
      <c r="AK715" s="1134"/>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2" t="s">
        <v>348</v>
      </c>
      <c r="C716" s="1173"/>
      <c r="D716" s="1173"/>
      <c r="E716" s="1173"/>
      <c r="F716" s="1174"/>
      <c r="G716" s="1128">
        <v>20</v>
      </c>
      <c r="H716" s="1129"/>
      <c r="I716" s="1129"/>
      <c r="J716" s="1130"/>
      <c r="K716" s="1186">
        <v>1591</v>
      </c>
      <c r="L716" s="1186"/>
      <c r="M716" s="1186"/>
      <c r="N716" s="1186"/>
      <c r="O716" s="1186"/>
      <c r="P716" s="1126">
        <f t="shared" si="30"/>
        <v>31820</v>
      </c>
      <c r="Q716" s="1126"/>
      <c r="R716" s="1126"/>
      <c r="S716" s="1126"/>
      <c r="T716" s="1126"/>
      <c r="U716" s="1187">
        <v>56</v>
      </c>
      <c r="V716" s="1188"/>
      <c r="W716" s="1188"/>
      <c r="X716" s="1189"/>
      <c r="Y716" s="1126">
        <f t="shared" si="32"/>
        <v>1647</v>
      </c>
      <c r="Z716" s="1126"/>
      <c r="AA716" s="1126"/>
      <c r="AB716" s="1126"/>
      <c r="AC716" s="1126"/>
      <c r="AD716" s="1116">
        <v>0.6</v>
      </c>
      <c r="AE716" s="1117"/>
      <c r="AF716" s="1117"/>
      <c r="AG716" s="1117"/>
      <c r="AH716" s="1118"/>
      <c r="AI716" s="1132">
        <f t="shared" si="31"/>
        <v>0.55604321404456447</v>
      </c>
      <c r="AJ716" s="1133"/>
      <c r="AK716" s="1134"/>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2" t="s">
        <v>170</v>
      </c>
      <c r="C717" s="1173"/>
      <c r="D717" s="1173"/>
      <c r="E717" s="1173"/>
      <c r="F717" s="1174"/>
      <c r="G717" s="1128">
        <v>7</v>
      </c>
      <c r="H717" s="1129"/>
      <c r="I717" s="1129"/>
      <c r="J717" s="1130"/>
      <c r="K717" s="1186">
        <v>1904</v>
      </c>
      <c r="L717" s="1186"/>
      <c r="M717" s="1186"/>
      <c r="N717" s="1186"/>
      <c r="O717" s="1186"/>
      <c r="P717" s="1126">
        <f t="shared" si="30"/>
        <v>13328</v>
      </c>
      <c r="Q717" s="1126"/>
      <c r="R717" s="1126"/>
      <c r="S717" s="1126"/>
      <c r="T717" s="1126"/>
      <c r="U717" s="1187">
        <v>71</v>
      </c>
      <c r="V717" s="1188"/>
      <c r="W717" s="1188"/>
      <c r="X717" s="1189"/>
      <c r="Y717" s="1126">
        <f t="shared" si="32"/>
        <v>1975</v>
      </c>
      <c r="Z717" s="1126"/>
      <c r="AA717" s="1126"/>
      <c r="AB717" s="1126"/>
      <c r="AC717" s="1126"/>
      <c r="AD717" s="1116">
        <v>0.6</v>
      </c>
      <c r="AE717" s="1117"/>
      <c r="AF717" s="1117"/>
      <c r="AG717" s="1117"/>
      <c r="AH717" s="1118"/>
      <c r="AI717" s="1132">
        <f t="shared" si="31"/>
        <v>0.55571187394485089</v>
      </c>
      <c r="AJ717" s="1133"/>
      <c r="AK717" s="1134"/>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2"/>
      <c r="C718" s="1173"/>
      <c r="D718" s="1173"/>
      <c r="E718" s="1173"/>
      <c r="F718" s="1174"/>
      <c r="G718" s="1128"/>
      <c r="H718" s="1129"/>
      <c r="I718" s="1129"/>
      <c r="J718" s="1130"/>
      <c r="K718" s="1264"/>
      <c r="L718" s="1264"/>
      <c r="M718" s="1264"/>
      <c r="N718" s="1264"/>
      <c r="O718" s="1264"/>
      <c r="P718" s="1131">
        <f t="shared" si="30"/>
        <v>0</v>
      </c>
      <c r="Q718" s="1131"/>
      <c r="R718" s="1131"/>
      <c r="S718" s="1131"/>
      <c r="T718" s="1131"/>
      <c r="U718" s="1187"/>
      <c r="V718" s="1188"/>
      <c r="W718" s="1188"/>
      <c r="X718" s="1189"/>
      <c r="Y718" s="1131">
        <f t="shared" si="32"/>
        <v>0</v>
      </c>
      <c r="Z718" s="1131"/>
      <c r="AA718" s="1131"/>
      <c r="AB718" s="1131"/>
      <c r="AC718" s="1131"/>
      <c r="AD718" s="1116"/>
      <c r="AE718" s="1117"/>
      <c r="AF718" s="1117"/>
      <c r="AG718" s="1117"/>
      <c r="AH718" s="1118"/>
      <c r="AI718" s="1132" t="str">
        <f t="shared" si="31"/>
        <v xml:space="preserve"> </v>
      </c>
      <c r="AJ718" s="1133"/>
      <c r="AK718" s="1134"/>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2"/>
      <c r="C719" s="1173"/>
      <c r="D719" s="1173"/>
      <c r="E719" s="1173"/>
      <c r="F719" s="1174"/>
      <c r="G719" s="1128"/>
      <c r="H719" s="1129"/>
      <c r="I719" s="1129"/>
      <c r="J719" s="1130"/>
      <c r="K719" s="1186"/>
      <c r="L719" s="1186"/>
      <c r="M719" s="1186"/>
      <c r="N719" s="1186"/>
      <c r="O719" s="1186"/>
      <c r="P719" s="1126">
        <f t="shared" si="30"/>
        <v>0</v>
      </c>
      <c r="Q719" s="1126"/>
      <c r="R719" s="1126"/>
      <c r="S719" s="1126"/>
      <c r="T719" s="1126"/>
      <c r="U719" s="1187"/>
      <c r="V719" s="1188"/>
      <c r="W719" s="1188"/>
      <c r="X719" s="1189"/>
      <c r="Y719" s="1126">
        <f t="shared" si="32"/>
        <v>0</v>
      </c>
      <c r="Z719" s="1126"/>
      <c r="AA719" s="1126"/>
      <c r="AB719" s="1126"/>
      <c r="AC719" s="1126"/>
      <c r="AD719" s="1116"/>
      <c r="AE719" s="1117"/>
      <c r="AF719" s="1117"/>
      <c r="AG719" s="1117"/>
      <c r="AH719" s="1118"/>
      <c r="AI719" s="1132" t="str">
        <f t="shared" si="31"/>
        <v xml:space="preserve"> </v>
      </c>
      <c r="AJ719" s="1133"/>
      <c r="AK719" s="1134"/>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2"/>
      <c r="C720" s="1173"/>
      <c r="D720" s="1173"/>
      <c r="E720" s="1173"/>
      <c r="F720" s="1174"/>
      <c r="G720" s="1128"/>
      <c r="H720" s="1129"/>
      <c r="I720" s="1129"/>
      <c r="J720" s="1130"/>
      <c r="K720" s="1186"/>
      <c r="L720" s="1186"/>
      <c r="M720" s="1186"/>
      <c r="N720" s="1186"/>
      <c r="O720" s="1186"/>
      <c r="P720" s="1126">
        <f t="shared" si="30"/>
        <v>0</v>
      </c>
      <c r="Q720" s="1126"/>
      <c r="R720" s="1126"/>
      <c r="S720" s="1126"/>
      <c r="T720" s="1126"/>
      <c r="U720" s="1187">
        <v>0</v>
      </c>
      <c r="V720" s="1188"/>
      <c r="W720" s="1188"/>
      <c r="X720" s="1189"/>
      <c r="Y720" s="1126">
        <f t="shared" si="32"/>
        <v>0</v>
      </c>
      <c r="Z720" s="1126"/>
      <c r="AA720" s="1126"/>
      <c r="AB720" s="1126"/>
      <c r="AC720" s="1126"/>
      <c r="AD720" s="1116">
        <v>0</v>
      </c>
      <c r="AE720" s="1117"/>
      <c r="AF720" s="1117"/>
      <c r="AG720" s="1117"/>
      <c r="AH720" s="1118"/>
      <c r="AI720" s="1132" t="str">
        <f t="shared" si="31"/>
        <v xml:space="preserve"> </v>
      </c>
      <c r="AJ720" s="1133"/>
      <c r="AK720" s="1134"/>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2"/>
      <c r="C721" s="1173"/>
      <c r="D721" s="1173"/>
      <c r="E721" s="1173"/>
      <c r="F721" s="1174"/>
      <c r="G721" s="1128"/>
      <c r="H721" s="1129"/>
      <c r="I721" s="1129"/>
      <c r="J721" s="1130"/>
      <c r="K721" s="1186"/>
      <c r="L721" s="1186"/>
      <c r="M721" s="1186"/>
      <c r="N721" s="1186"/>
      <c r="O721" s="1186"/>
      <c r="P721" s="1126">
        <f t="shared" si="30"/>
        <v>0</v>
      </c>
      <c r="Q721" s="1126"/>
      <c r="R721" s="1126"/>
      <c r="S721" s="1126"/>
      <c r="T721" s="1126"/>
      <c r="U721" s="1187">
        <v>0</v>
      </c>
      <c r="V721" s="1188"/>
      <c r="W721" s="1188"/>
      <c r="X721" s="1189"/>
      <c r="Y721" s="1126">
        <f t="shared" si="32"/>
        <v>0</v>
      </c>
      <c r="Z721" s="1126"/>
      <c r="AA721" s="1126"/>
      <c r="AB721" s="1126"/>
      <c r="AC721" s="1126"/>
      <c r="AD721" s="1116">
        <v>0</v>
      </c>
      <c r="AE721" s="1117"/>
      <c r="AF721" s="1117"/>
      <c r="AG721" s="1117"/>
      <c r="AH721" s="1118"/>
      <c r="AI721" s="1132" t="str">
        <f t="shared" si="31"/>
        <v xml:space="preserve"> </v>
      </c>
      <c r="AJ721" s="1133"/>
      <c r="AK721" s="1134"/>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2"/>
      <c r="C722" s="1173"/>
      <c r="D722" s="1173"/>
      <c r="E722" s="1173"/>
      <c r="F722" s="1174"/>
      <c r="G722" s="1128"/>
      <c r="H722" s="1129"/>
      <c r="I722" s="1129"/>
      <c r="J722" s="1130"/>
      <c r="K722" s="1186"/>
      <c r="L722" s="1186"/>
      <c r="M722" s="1186"/>
      <c r="N722" s="1186"/>
      <c r="O722" s="1186"/>
      <c r="P722" s="1126">
        <f t="shared" si="30"/>
        <v>0</v>
      </c>
      <c r="Q722" s="1126"/>
      <c r="R722" s="1126"/>
      <c r="S722" s="1126"/>
      <c r="T722" s="1126"/>
      <c r="U722" s="1187">
        <v>0</v>
      </c>
      <c r="V722" s="1188"/>
      <c r="W722" s="1188"/>
      <c r="X722" s="1189"/>
      <c r="Y722" s="1126">
        <f t="shared" si="32"/>
        <v>0</v>
      </c>
      <c r="Z722" s="1126"/>
      <c r="AA722" s="1126"/>
      <c r="AB722" s="1126"/>
      <c r="AC722" s="1126"/>
      <c r="AD722" s="1116">
        <v>0</v>
      </c>
      <c r="AE722" s="1117"/>
      <c r="AF722" s="1117"/>
      <c r="AG722" s="1117"/>
      <c r="AH722" s="1118"/>
      <c r="AI722" s="1132" t="str">
        <f t="shared" si="31"/>
        <v xml:space="preserve"> </v>
      </c>
      <c r="AJ722" s="1133"/>
      <c r="AK722" s="1134"/>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2"/>
      <c r="C723" s="1173"/>
      <c r="D723" s="1173"/>
      <c r="E723" s="1173"/>
      <c r="F723" s="1174"/>
      <c r="G723" s="1128"/>
      <c r="H723" s="1129"/>
      <c r="I723" s="1129"/>
      <c r="J723" s="1130"/>
      <c r="K723" s="1186"/>
      <c r="L723" s="1186"/>
      <c r="M723" s="1186"/>
      <c r="N723" s="1186"/>
      <c r="O723" s="1186"/>
      <c r="P723" s="1126">
        <f t="shared" si="30"/>
        <v>0</v>
      </c>
      <c r="Q723" s="1126"/>
      <c r="R723" s="1126"/>
      <c r="S723" s="1126"/>
      <c r="T723" s="1126"/>
      <c r="U723" s="1187">
        <v>0</v>
      </c>
      <c r="V723" s="1188"/>
      <c r="W723" s="1188"/>
      <c r="X723" s="1189"/>
      <c r="Y723" s="1126">
        <f t="shared" si="32"/>
        <v>0</v>
      </c>
      <c r="Z723" s="1126"/>
      <c r="AA723" s="1126"/>
      <c r="AB723" s="1126"/>
      <c r="AC723" s="1126"/>
      <c r="AD723" s="1116">
        <v>0</v>
      </c>
      <c r="AE723" s="1117"/>
      <c r="AF723" s="1117"/>
      <c r="AG723" s="1117"/>
      <c r="AH723" s="1118"/>
      <c r="AI723" s="1132" t="str">
        <f t="shared" si="31"/>
        <v xml:space="preserve"> </v>
      </c>
      <c r="AJ723" s="1133"/>
      <c r="AK723" s="1134"/>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2"/>
      <c r="C724" s="1173"/>
      <c r="D724" s="1173"/>
      <c r="E724" s="1173"/>
      <c r="F724" s="1174"/>
      <c r="G724" s="1128"/>
      <c r="H724" s="1129"/>
      <c r="I724" s="1129"/>
      <c r="J724" s="1130"/>
      <c r="K724" s="1186"/>
      <c r="L724" s="1186"/>
      <c r="M724" s="1186"/>
      <c r="N724" s="1186"/>
      <c r="O724" s="1186"/>
      <c r="P724" s="1126">
        <f t="shared" si="30"/>
        <v>0</v>
      </c>
      <c r="Q724" s="1126"/>
      <c r="R724" s="1126"/>
      <c r="S724" s="1126"/>
      <c r="T724" s="1126"/>
      <c r="U724" s="1187">
        <v>0</v>
      </c>
      <c r="V724" s="1188"/>
      <c r="W724" s="1188"/>
      <c r="X724" s="1189"/>
      <c r="Y724" s="1126">
        <f>K724+U724</f>
        <v>0</v>
      </c>
      <c r="Z724" s="1126"/>
      <c r="AA724" s="1126"/>
      <c r="AB724" s="1126"/>
      <c r="AC724" s="1126"/>
      <c r="AD724" s="1116">
        <v>0</v>
      </c>
      <c r="AE724" s="1117"/>
      <c r="AF724" s="1117"/>
      <c r="AG724" s="1117"/>
      <c r="AH724" s="1118"/>
      <c r="AI724" s="1132" t="str">
        <f t="shared" si="31"/>
        <v xml:space="preserve"> </v>
      </c>
      <c r="AJ724" s="1133"/>
      <c r="AK724" s="1134"/>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2"/>
      <c r="C725" s="1173"/>
      <c r="D725" s="1173"/>
      <c r="E725" s="1173"/>
      <c r="F725" s="1174"/>
      <c r="G725" s="1128"/>
      <c r="H725" s="1129"/>
      <c r="I725" s="1129"/>
      <c r="J725" s="1130"/>
      <c r="K725" s="1186"/>
      <c r="L725" s="1186"/>
      <c r="M725" s="1186"/>
      <c r="N725" s="1186"/>
      <c r="O725" s="1186"/>
      <c r="P725" s="1126">
        <f t="shared" si="30"/>
        <v>0</v>
      </c>
      <c r="Q725" s="1126"/>
      <c r="R725" s="1126"/>
      <c r="S725" s="1126"/>
      <c r="T725" s="1126"/>
      <c r="U725" s="1187">
        <v>0</v>
      </c>
      <c r="V725" s="1188"/>
      <c r="W725" s="1188"/>
      <c r="X725" s="1189"/>
      <c r="Y725" s="1126">
        <f>K725+U725</f>
        <v>0</v>
      </c>
      <c r="Z725" s="1126"/>
      <c r="AA725" s="1126"/>
      <c r="AB725" s="1126"/>
      <c r="AC725" s="1126"/>
      <c r="AD725" s="1116">
        <v>0</v>
      </c>
      <c r="AE725" s="1117"/>
      <c r="AF725" s="1117"/>
      <c r="AG725" s="1117"/>
      <c r="AH725" s="1118"/>
      <c r="AI725" s="1132" t="str">
        <f t="shared" si="31"/>
        <v xml:space="preserve"> </v>
      </c>
      <c r="AJ725" s="1133"/>
      <c r="AK725" s="1134"/>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2"/>
      <c r="C726" s="1173"/>
      <c r="D726" s="1173"/>
      <c r="E726" s="1173"/>
      <c r="F726" s="1174"/>
      <c r="G726" s="1128"/>
      <c r="H726" s="1129"/>
      <c r="I726" s="1129"/>
      <c r="J726" s="1130"/>
      <c r="K726" s="1186"/>
      <c r="L726" s="1186"/>
      <c r="M726" s="1186"/>
      <c r="N726" s="1186"/>
      <c r="O726" s="1186"/>
      <c r="P726" s="1126">
        <f t="shared" si="30"/>
        <v>0</v>
      </c>
      <c r="Q726" s="1126"/>
      <c r="R726" s="1126"/>
      <c r="S726" s="1126"/>
      <c r="T726" s="1126"/>
      <c r="U726" s="1187">
        <v>0</v>
      </c>
      <c r="V726" s="1188"/>
      <c r="W726" s="1188"/>
      <c r="X726" s="1189"/>
      <c r="Y726" s="1126">
        <f>K726+U726</f>
        <v>0</v>
      </c>
      <c r="Z726" s="1126"/>
      <c r="AA726" s="1126"/>
      <c r="AB726" s="1126"/>
      <c r="AC726" s="1126"/>
      <c r="AD726" s="1116">
        <v>0</v>
      </c>
      <c r="AE726" s="1117"/>
      <c r="AF726" s="1117"/>
      <c r="AG726" s="1117"/>
      <c r="AH726" s="1118"/>
      <c r="AI726" s="1132" t="str">
        <f t="shared" si="31"/>
        <v xml:space="preserve"> </v>
      </c>
      <c r="AJ726" s="1133"/>
      <c r="AK726" s="1134"/>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2"/>
      <c r="C727" s="1173"/>
      <c r="D727" s="1173"/>
      <c r="E727" s="1173"/>
      <c r="F727" s="1174"/>
      <c r="G727" s="1128"/>
      <c r="H727" s="1129"/>
      <c r="I727" s="1129"/>
      <c r="J727" s="1130"/>
      <c r="K727" s="1186"/>
      <c r="L727" s="1186"/>
      <c r="M727" s="1186"/>
      <c r="N727" s="1186"/>
      <c r="O727" s="1186"/>
      <c r="P727" s="1126">
        <f t="shared" si="30"/>
        <v>0</v>
      </c>
      <c r="Q727" s="1126"/>
      <c r="R727" s="1126"/>
      <c r="S727" s="1126"/>
      <c r="T727" s="1126"/>
      <c r="U727" s="1187">
        <v>0</v>
      </c>
      <c r="V727" s="1188"/>
      <c r="W727" s="1188"/>
      <c r="X727" s="1189"/>
      <c r="Y727" s="1126">
        <f>K727+U727</f>
        <v>0</v>
      </c>
      <c r="Z727" s="1126"/>
      <c r="AA727" s="1126"/>
      <c r="AB727" s="1126"/>
      <c r="AC727" s="1126"/>
      <c r="AD727" s="1116">
        <v>0</v>
      </c>
      <c r="AE727" s="1117"/>
      <c r="AF727" s="1117"/>
      <c r="AG727" s="1117"/>
      <c r="AH727" s="1118"/>
      <c r="AI727" s="1132" t="str">
        <f t="shared" si="31"/>
        <v xml:space="preserve"> </v>
      </c>
      <c r="AJ727" s="1133"/>
      <c r="AK727" s="1134"/>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2"/>
      <c r="C728" s="1173"/>
      <c r="D728" s="1173"/>
      <c r="E728" s="1173"/>
      <c r="F728" s="1174"/>
      <c r="G728" s="1128"/>
      <c r="H728" s="1129"/>
      <c r="I728" s="1129"/>
      <c r="J728" s="1130"/>
      <c r="K728" s="1186"/>
      <c r="L728" s="1186"/>
      <c r="M728" s="1186"/>
      <c r="N728" s="1186"/>
      <c r="O728" s="1186"/>
      <c r="P728" s="1126">
        <f t="shared" si="30"/>
        <v>0</v>
      </c>
      <c r="Q728" s="1126"/>
      <c r="R728" s="1126"/>
      <c r="S728" s="1126"/>
      <c r="T728" s="1126"/>
      <c r="U728" s="1187">
        <v>0</v>
      </c>
      <c r="V728" s="1188"/>
      <c r="W728" s="1188"/>
      <c r="X728" s="1189"/>
      <c r="Y728" s="1126">
        <f>K728+U728</f>
        <v>0</v>
      </c>
      <c r="Z728" s="1126"/>
      <c r="AA728" s="1126"/>
      <c r="AB728" s="1126"/>
      <c r="AC728" s="1126"/>
      <c r="AD728" s="1116">
        <v>0</v>
      </c>
      <c r="AE728" s="1117"/>
      <c r="AF728" s="1117"/>
      <c r="AG728" s="1117"/>
      <c r="AH728" s="1118"/>
      <c r="AI728" s="1132" t="str">
        <f t="shared" si="31"/>
        <v xml:space="preserve"> </v>
      </c>
      <c r="AJ728" s="1133"/>
      <c r="AK728" s="1134"/>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2"/>
      <c r="C729" s="1173"/>
      <c r="D729" s="1173"/>
      <c r="E729" s="1173"/>
      <c r="F729" s="1174"/>
      <c r="G729" s="1128"/>
      <c r="H729" s="1129"/>
      <c r="I729" s="1129"/>
      <c r="J729" s="1130"/>
      <c r="K729" s="1186"/>
      <c r="L729" s="1186"/>
      <c r="M729" s="1186"/>
      <c r="N729" s="1186"/>
      <c r="O729" s="1186"/>
      <c r="P729" s="1126">
        <f t="shared" si="30"/>
        <v>0</v>
      </c>
      <c r="Q729" s="1126"/>
      <c r="R729" s="1126"/>
      <c r="S729" s="1126"/>
      <c r="T729" s="1126"/>
      <c r="U729" s="1187">
        <v>0</v>
      </c>
      <c r="V729" s="1188"/>
      <c r="W729" s="1188"/>
      <c r="X729" s="1189"/>
      <c r="Y729" s="1126">
        <f t="shared" si="32"/>
        <v>0</v>
      </c>
      <c r="Z729" s="1126"/>
      <c r="AA729" s="1126"/>
      <c r="AB729" s="1126"/>
      <c r="AC729" s="1126"/>
      <c r="AD729" s="1116">
        <v>0</v>
      </c>
      <c r="AE729" s="1117"/>
      <c r="AF729" s="1117"/>
      <c r="AG729" s="1117"/>
      <c r="AH729" s="1118"/>
      <c r="AI729" s="1132" t="str">
        <f t="shared" si="31"/>
        <v xml:space="preserve"> </v>
      </c>
      <c r="AJ729" s="1133"/>
      <c r="AK729" s="1134"/>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2"/>
      <c r="C730" s="1173"/>
      <c r="D730" s="1173"/>
      <c r="E730" s="1173"/>
      <c r="F730" s="1174"/>
      <c r="G730" s="1128"/>
      <c r="H730" s="1129"/>
      <c r="I730" s="1129"/>
      <c r="J730" s="1130"/>
      <c r="K730" s="1186"/>
      <c r="L730" s="1186"/>
      <c r="M730" s="1186"/>
      <c r="N730" s="1186"/>
      <c r="O730" s="1186"/>
      <c r="P730" s="1126">
        <f t="shared" si="30"/>
        <v>0</v>
      </c>
      <c r="Q730" s="1126"/>
      <c r="R730" s="1126"/>
      <c r="S730" s="1126"/>
      <c r="T730" s="1126"/>
      <c r="U730" s="1187">
        <v>0</v>
      </c>
      <c r="V730" s="1188"/>
      <c r="W730" s="1188"/>
      <c r="X730" s="1189"/>
      <c r="Y730" s="1126">
        <f t="shared" si="32"/>
        <v>0</v>
      </c>
      <c r="Z730" s="1126"/>
      <c r="AA730" s="1126"/>
      <c r="AB730" s="1126"/>
      <c r="AC730" s="1126"/>
      <c r="AD730" s="1116">
        <v>0</v>
      </c>
      <c r="AE730" s="1117"/>
      <c r="AF730" s="1117"/>
      <c r="AG730" s="1117"/>
      <c r="AH730" s="1118"/>
      <c r="AI730" s="1132" t="str">
        <f t="shared" si="31"/>
        <v xml:space="preserve"> </v>
      </c>
      <c r="AJ730" s="1133"/>
      <c r="AK730" s="1134"/>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2"/>
      <c r="C731" s="1173"/>
      <c r="D731" s="1173"/>
      <c r="E731" s="1173"/>
      <c r="F731" s="1174"/>
      <c r="G731" s="1128"/>
      <c r="H731" s="1129"/>
      <c r="I731" s="1129"/>
      <c r="J731" s="1130"/>
      <c r="K731" s="1186"/>
      <c r="L731" s="1186"/>
      <c r="M731" s="1186"/>
      <c r="N731" s="1186"/>
      <c r="O731" s="1186"/>
      <c r="P731" s="1126">
        <f t="shared" si="30"/>
        <v>0</v>
      </c>
      <c r="Q731" s="1126"/>
      <c r="R731" s="1126"/>
      <c r="S731" s="1126"/>
      <c r="T731" s="1126"/>
      <c r="U731" s="1187">
        <v>0</v>
      </c>
      <c r="V731" s="1188"/>
      <c r="W731" s="1188"/>
      <c r="X731" s="1189"/>
      <c r="Y731" s="1126">
        <f t="shared" si="32"/>
        <v>0</v>
      </c>
      <c r="Z731" s="1126"/>
      <c r="AA731" s="1126"/>
      <c r="AB731" s="1126"/>
      <c r="AC731" s="1126"/>
      <c r="AD731" s="1116">
        <v>0</v>
      </c>
      <c r="AE731" s="1117"/>
      <c r="AF731" s="1117"/>
      <c r="AG731" s="1117"/>
      <c r="AH731" s="1118"/>
      <c r="AI731" s="1132" t="str">
        <f t="shared" si="31"/>
        <v xml:space="preserve"> </v>
      </c>
      <c r="AJ731" s="1133"/>
      <c r="AK731" s="1134"/>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2"/>
      <c r="C732" s="1173"/>
      <c r="D732" s="1173"/>
      <c r="E732" s="1173"/>
      <c r="F732" s="1174"/>
      <c r="G732" s="1128"/>
      <c r="H732" s="1129"/>
      <c r="I732" s="1129"/>
      <c r="J732" s="1130"/>
      <c r="K732" s="1186"/>
      <c r="L732" s="1186"/>
      <c r="M732" s="1186"/>
      <c r="N732" s="1186"/>
      <c r="O732" s="1186"/>
      <c r="P732" s="1126">
        <f t="shared" si="30"/>
        <v>0</v>
      </c>
      <c r="Q732" s="1126"/>
      <c r="R732" s="1126"/>
      <c r="S732" s="1126"/>
      <c r="T732" s="1126"/>
      <c r="U732" s="1187">
        <v>0</v>
      </c>
      <c r="V732" s="1188"/>
      <c r="W732" s="1188"/>
      <c r="X732" s="1189"/>
      <c r="Y732" s="1126">
        <f t="shared" si="32"/>
        <v>0</v>
      </c>
      <c r="Z732" s="1126"/>
      <c r="AA732" s="1126"/>
      <c r="AB732" s="1126"/>
      <c r="AC732" s="1126"/>
      <c r="AD732" s="1116">
        <v>0</v>
      </c>
      <c r="AE732" s="1117"/>
      <c r="AF732" s="1117"/>
      <c r="AG732" s="1117"/>
      <c r="AH732" s="1118"/>
      <c r="AI732" s="1132" t="str">
        <f t="shared" si="31"/>
        <v xml:space="preserve"> </v>
      </c>
      <c r="AJ732" s="1133"/>
      <c r="AK732" s="1134"/>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2"/>
      <c r="C733" s="1173"/>
      <c r="D733" s="1173"/>
      <c r="E733" s="1173"/>
      <c r="F733" s="1174"/>
      <c r="G733" s="1128"/>
      <c r="H733" s="1129"/>
      <c r="I733" s="1129"/>
      <c r="J733" s="1130"/>
      <c r="K733" s="1186"/>
      <c r="L733" s="1186"/>
      <c r="M733" s="1186"/>
      <c r="N733" s="1186"/>
      <c r="O733" s="1186"/>
      <c r="P733" s="1126">
        <f t="shared" si="30"/>
        <v>0</v>
      </c>
      <c r="Q733" s="1126"/>
      <c r="R733" s="1126"/>
      <c r="S733" s="1126"/>
      <c r="T733" s="1126"/>
      <c r="U733" s="1187">
        <v>0</v>
      </c>
      <c r="V733" s="1188"/>
      <c r="W733" s="1188"/>
      <c r="X733" s="1189"/>
      <c r="Y733" s="1126">
        <f t="shared" si="32"/>
        <v>0</v>
      </c>
      <c r="Z733" s="1126"/>
      <c r="AA733" s="1126"/>
      <c r="AB733" s="1126"/>
      <c r="AC733" s="1126"/>
      <c r="AD733" s="1116">
        <v>0</v>
      </c>
      <c r="AE733" s="1117"/>
      <c r="AF733" s="1117"/>
      <c r="AG733" s="1117"/>
      <c r="AH733" s="1118"/>
      <c r="AI733" s="1540" t="str">
        <f t="shared" si="31"/>
        <v xml:space="preserve"> </v>
      </c>
      <c r="AJ733" s="1541"/>
      <c r="AK733" s="154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9" t="s">
        <v>132</v>
      </c>
      <c r="C734" s="1170"/>
      <c r="D734" s="1170"/>
      <c r="E734" s="1170"/>
      <c r="F734" s="1171"/>
      <c r="G734" s="1235">
        <f>SUM(G709:J733)</f>
        <v>86</v>
      </c>
      <c r="H734" s="1236"/>
      <c r="I734" s="1236"/>
      <c r="J734" s="1237"/>
      <c r="K734" s="1169" t="s">
        <v>131</v>
      </c>
      <c r="L734" s="1170"/>
      <c r="M734" s="1170"/>
      <c r="N734" s="1170"/>
      <c r="O734" s="1171"/>
      <c r="P734" s="1158">
        <f>SUM(P709:T733)</f>
        <v>114002</v>
      </c>
      <c r="Q734" s="1119"/>
      <c r="R734" s="1119"/>
      <c r="S734" s="1119"/>
      <c r="T734" s="1159"/>
      <c r="Y734" s="1243" t="s">
        <v>999</v>
      </c>
      <c r="Z734" s="1244"/>
      <c r="AA734" s="1244"/>
      <c r="AB734" s="1244"/>
      <c r="AC734" s="1245"/>
      <c r="AD734" s="1579">
        <f>AV675</f>
        <v>0.53488372093023251</v>
      </c>
      <c r="AE734" s="1580"/>
      <c r="AF734" s="1580"/>
      <c r="AG734" s="1580"/>
      <c r="AH734" s="158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1" t="s">
        <v>642</v>
      </c>
      <c r="AG736" s="1571"/>
      <c r="AH736" s="157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6" t="s">
        <v>421</v>
      </c>
      <c r="K750" s="1107"/>
      <c r="L750" s="1107"/>
      <c r="M750" s="1107"/>
      <c r="N750" s="1108"/>
      <c r="O750" s="1234" t="s">
        <v>302</v>
      </c>
      <c r="P750" s="1234"/>
      <c r="Q750" s="1234"/>
      <c r="R750" s="1234"/>
      <c r="S750" s="1234"/>
      <c r="T750" s="1234" t="s">
        <v>492</v>
      </c>
      <c r="U750" s="1234"/>
      <c r="V750" s="1234"/>
      <c r="W750" s="1234"/>
      <c r="X750" s="1234"/>
      <c r="Y750" s="1234" t="s">
        <v>303</v>
      </c>
      <c r="Z750" s="1234"/>
      <c r="AA750" s="1234"/>
      <c r="AB750" s="1234"/>
      <c r="AC750" s="123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9"/>
      <c r="K751" s="1110"/>
      <c r="L751" s="1110"/>
      <c r="M751" s="1110"/>
      <c r="N751" s="1111"/>
      <c r="O751" s="1234"/>
      <c r="P751" s="1234"/>
      <c r="Q751" s="1234"/>
      <c r="R751" s="1234"/>
      <c r="S751" s="1234"/>
      <c r="T751" s="1234"/>
      <c r="U751" s="1234"/>
      <c r="V751" s="1234"/>
      <c r="W751" s="1234"/>
      <c r="X751" s="1234"/>
      <c r="Y751" s="1234"/>
      <c r="Z751" s="1234"/>
      <c r="AA751" s="1234"/>
      <c r="AB751" s="1234"/>
      <c r="AC751" s="123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9"/>
      <c r="K752" s="1110"/>
      <c r="L752" s="1110"/>
      <c r="M752" s="1110"/>
      <c r="N752" s="1111"/>
      <c r="O752" s="1234"/>
      <c r="P752" s="1234"/>
      <c r="Q752" s="1234"/>
      <c r="R752" s="1234"/>
      <c r="S752" s="1234"/>
      <c r="T752" s="1234"/>
      <c r="U752" s="1234"/>
      <c r="V752" s="1234"/>
      <c r="W752" s="1234"/>
      <c r="X752" s="1234"/>
      <c r="Y752" s="1234"/>
      <c r="Z752" s="1234"/>
      <c r="AA752" s="1234"/>
      <c r="AB752" s="1234"/>
      <c r="AC752" s="123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2"/>
      <c r="K753" s="1113"/>
      <c r="L753" s="1113"/>
      <c r="M753" s="1113"/>
      <c r="N753" s="1114"/>
      <c r="O753" s="1234"/>
      <c r="P753" s="1234"/>
      <c r="Q753" s="1234"/>
      <c r="R753" s="1234"/>
      <c r="S753" s="1234"/>
      <c r="T753" s="1234"/>
      <c r="U753" s="1234"/>
      <c r="V753" s="1234"/>
      <c r="W753" s="1234"/>
      <c r="X753" s="1234"/>
      <c r="Y753" s="1234"/>
      <c r="Z753" s="1234"/>
      <c r="AA753" s="1234"/>
      <c r="AB753" s="1234"/>
      <c r="AC753" s="123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2" t="s">
        <v>170</v>
      </c>
      <c r="K754" s="1173"/>
      <c r="L754" s="1173"/>
      <c r="M754" s="1173"/>
      <c r="N754" s="1174"/>
      <c r="O754" s="1175">
        <v>1</v>
      </c>
      <c r="P754" s="1175"/>
      <c r="Q754" s="1175"/>
      <c r="R754" s="1175"/>
      <c r="S754" s="1175"/>
      <c r="T754" s="1186"/>
      <c r="U754" s="1186"/>
      <c r="V754" s="1186"/>
      <c r="W754" s="1186"/>
      <c r="X754" s="1186"/>
      <c r="Y754" s="1126">
        <f>T754*O754</f>
        <v>0</v>
      </c>
      <c r="Z754" s="1126"/>
      <c r="AA754" s="1126"/>
      <c r="AB754" s="1126"/>
      <c r="AC754" s="112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2"/>
      <c r="K755" s="1173"/>
      <c r="L755" s="1173"/>
      <c r="M755" s="1173"/>
      <c r="N755" s="1174"/>
      <c r="O755" s="1175"/>
      <c r="P755" s="1175"/>
      <c r="Q755" s="1175"/>
      <c r="R755" s="1175"/>
      <c r="S755" s="1175"/>
      <c r="T755" s="1186"/>
      <c r="U755" s="1186"/>
      <c r="V755" s="1186"/>
      <c r="W755" s="1186"/>
      <c r="X755" s="1186"/>
      <c r="Y755" s="1126">
        <f>T755*O755</f>
        <v>0</v>
      </c>
      <c r="Z755" s="1126"/>
      <c r="AA755" s="1126"/>
      <c r="AB755" s="1126"/>
      <c r="AC755" s="112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2"/>
      <c r="K756" s="1173"/>
      <c r="L756" s="1173"/>
      <c r="M756" s="1173"/>
      <c r="N756" s="1174"/>
      <c r="O756" s="1175"/>
      <c r="P756" s="1175"/>
      <c r="Q756" s="1175"/>
      <c r="R756" s="1175"/>
      <c r="S756" s="1175"/>
      <c r="T756" s="1186"/>
      <c r="U756" s="1186"/>
      <c r="V756" s="1186"/>
      <c r="W756" s="1186"/>
      <c r="X756" s="1186"/>
      <c r="Y756" s="1126">
        <f>T756*O756</f>
        <v>0</v>
      </c>
      <c r="Z756" s="1126"/>
      <c r="AA756" s="1126"/>
      <c r="AB756" s="1126"/>
      <c r="AC756" s="112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2"/>
      <c r="K757" s="1173"/>
      <c r="L757" s="1173"/>
      <c r="M757" s="1173"/>
      <c r="N757" s="1174"/>
      <c r="O757" s="1175"/>
      <c r="P757" s="1175"/>
      <c r="Q757" s="1175"/>
      <c r="R757" s="1175"/>
      <c r="S757" s="1175"/>
      <c r="T757" s="1186"/>
      <c r="U757" s="1186"/>
      <c r="V757" s="1186"/>
      <c r="W757" s="1186"/>
      <c r="X757" s="1186"/>
      <c r="Y757" s="1126">
        <f>T757*O757</f>
        <v>0</v>
      </c>
      <c r="Z757" s="1126"/>
      <c r="AA757" s="1126"/>
      <c r="AB757" s="1126"/>
      <c r="AC757" s="112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9" t="s">
        <v>132</v>
      </c>
      <c r="K758" s="1170"/>
      <c r="L758" s="1170"/>
      <c r="M758" s="1170"/>
      <c r="N758" s="1171"/>
      <c r="O758" s="1422">
        <f>SUM(O754:S757)</f>
        <v>1</v>
      </c>
      <c r="P758" s="1423"/>
      <c r="Q758" s="1423"/>
      <c r="R758" s="1423"/>
      <c r="S758" s="1424"/>
      <c r="T758" s="1416" t="s">
        <v>131</v>
      </c>
      <c r="U758" s="1417"/>
      <c r="V758" s="1417"/>
      <c r="W758" s="1417"/>
      <c r="X758" s="1418"/>
      <c r="Y758" s="1158">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1" t="s">
        <v>723</v>
      </c>
      <c r="K760" s="142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6" t="s">
        <v>421</v>
      </c>
      <c r="K764" s="1107"/>
      <c r="L764" s="1107"/>
      <c r="M764" s="1107"/>
      <c r="N764" s="1108"/>
      <c r="O764" s="1234" t="s">
        <v>302</v>
      </c>
      <c r="P764" s="1234"/>
      <c r="Q764" s="1234"/>
      <c r="R764" s="1234"/>
      <c r="S764" s="1234"/>
      <c r="T764" s="1234" t="s">
        <v>492</v>
      </c>
      <c r="U764" s="1234"/>
      <c r="V764" s="1234"/>
      <c r="W764" s="1234"/>
      <c r="X764" s="1234"/>
      <c r="Y764" s="1234" t="s">
        <v>303</v>
      </c>
      <c r="Z764" s="1234"/>
      <c r="AA764" s="1234"/>
      <c r="AB764" s="1234"/>
      <c r="AC764" s="123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9"/>
      <c r="K765" s="1110"/>
      <c r="L765" s="1110"/>
      <c r="M765" s="1110"/>
      <c r="N765" s="1111"/>
      <c r="O765" s="1234"/>
      <c r="P765" s="1234"/>
      <c r="Q765" s="1234"/>
      <c r="R765" s="1234"/>
      <c r="S765" s="1234"/>
      <c r="T765" s="1234"/>
      <c r="U765" s="1234"/>
      <c r="V765" s="1234"/>
      <c r="W765" s="1234"/>
      <c r="X765" s="1234"/>
      <c r="Y765" s="1234"/>
      <c r="Z765" s="1234"/>
      <c r="AA765" s="1234"/>
      <c r="AB765" s="1234"/>
      <c r="AC765" s="123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9"/>
      <c r="K766" s="1110"/>
      <c r="L766" s="1110"/>
      <c r="M766" s="1110"/>
      <c r="N766" s="1111"/>
      <c r="O766" s="1234"/>
      <c r="P766" s="1234"/>
      <c r="Q766" s="1234"/>
      <c r="R766" s="1234"/>
      <c r="S766" s="1234"/>
      <c r="T766" s="1234"/>
      <c r="U766" s="1234"/>
      <c r="V766" s="1234"/>
      <c r="W766" s="1234"/>
      <c r="X766" s="1234"/>
      <c r="Y766" s="1234"/>
      <c r="Z766" s="1234"/>
      <c r="AA766" s="1234"/>
      <c r="AB766" s="1234"/>
      <c r="AC766" s="123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2"/>
      <c r="K767" s="1113"/>
      <c r="L767" s="1113"/>
      <c r="M767" s="1113"/>
      <c r="N767" s="1114"/>
      <c r="O767" s="1234"/>
      <c r="P767" s="1234"/>
      <c r="Q767" s="1234"/>
      <c r="R767" s="1234"/>
      <c r="S767" s="1234"/>
      <c r="T767" s="1234"/>
      <c r="U767" s="1234"/>
      <c r="V767" s="1234"/>
      <c r="W767" s="1234"/>
      <c r="X767" s="1234"/>
      <c r="Y767" s="1234"/>
      <c r="Z767" s="1234"/>
      <c r="AA767" s="1234"/>
      <c r="AB767" s="1234"/>
      <c r="AC767" s="123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2"/>
      <c r="K768" s="1173"/>
      <c r="L768" s="1173"/>
      <c r="M768" s="1173"/>
      <c r="N768" s="1174"/>
      <c r="O768" s="1175"/>
      <c r="P768" s="1175"/>
      <c r="Q768" s="1175"/>
      <c r="R768" s="1175"/>
      <c r="S768" s="1175"/>
      <c r="T768" s="1186"/>
      <c r="U768" s="1186"/>
      <c r="V768" s="1186"/>
      <c r="W768" s="1186"/>
      <c r="X768" s="1186"/>
      <c r="Y768" s="1126">
        <f>T768*O768</f>
        <v>0</v>
      </c>
      <c r="Z768" s="1126"/>
      <c r="AA768" s="1126"/>
      <c r="AB768" s="1126"/>
      <c r="AC768" s="112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2"/>
      <c r="K769" s="1173"/>
      <c r="L769" s="1173"/>
      <c r="M769" s="1173"/>
      <c r="N769" s="1174"/>
      <c r="O769" s="1175"/>
      <c r="P769" s="1175"/>
      <c r="Q769" s="1175"/>
      <c r="R769" s="1175"/>
      <c r="S769" s="1175"/>
      <c r="T769" s="1186"/>
      <c r="U769" s="1186"/>
      <c r="V769" s="1186"/>
      <c r="W769" s="1186"/>
      <c r="X769" s="1186"/>
      <c r="Y769" s="1126">
        <f t="shared" ref="Y769:Y777" si="33">T769*O769</f>
        <v>0</v>
      </c>
      <c r="Z769" s="1126"/>
      <c r="AA769" s="1126"/>
      <c r="AB769" s="1126"/>
      <c r="AC769" s="112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2"/>
      <c r="K770" s="1173"/>
      <c r="L770" s="1173"/>
      <c r="M770" s="1173"/>
      <c r="N770" s="1174"/>
      <c r="O770" s="1175"/>
      <c r="P770" s="1175"/>
      <c r="Q770" s="1175"/>
      <c r="R770" s="1175"/>
      <c r="S770" s="1175"/>
      <c r="T770" s="1186"/>
      <c r="U770" s="1186"/>
      <c r="V770" s="1186"/>
      <c r="W770" s="1186"/>
      <c r="X770" s="1186"/>
      <c r="Y770" s="1126">
        <f t="shared" si="33"/>
        <v>0</v>
      </c>
      <c r="Z770" s="1126"/>
      <c r="AA770" s="1126"/>
      <c r="AB770" s="1126"/>
      <c r="AC770" s="112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2"/>
      <c r="K771" s="1173"/>
      <c r="L771" s="1173"/>
      <c r="M771" s="1173"/>
      <c r="N771" s="1174"/>
      <c r="O771" s="1175"/>
      <c r="P771" s="1175"/>
      <c r="Q771" s="1175"/>
      <c r="R771" s="1175"/>
      <c r="S771" s="1175"/>
      <c r="T771" s="1186"/>
      <c r="U771" s="1186"/>
      <c r="V771" s="1186"/>
      <c r="W771" s="1186"/>
      <c r="X771" s="1186"/>
      <c r="Y771" s="1126">
        <f t="shared" si="33"/>
        <v>0</v>
      </c>
      <c r="Z771" s="1126"/>
      <c r="AA771" s="1126"/>
      <c r="AB771" s="1126"/>
      <c r="AC771" s="112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2"/>
      <c r="K772" s="1173"/>
      <c r="L772" s="1173"/>
      <c r="M772" s="1173"/>
      <c r="N772" s="1174"/>
      <c r="O772" s="1175"/>
      <c r="P772" s="1175"/>
      <c r="Q772" s="1175"/>
      <c r="R772" s="1175"/>
      <c r="S772" s="1175"/>
      <c r="T772" s="1186"/>
      <c r="U772" s="1186"/>
      <c r="V772" s="1186"/>
      <c r="W772" s="1186"/>
      <c r="X772" s="1186"/>
      <c r="Y772" s="1126">
        <f t="shared" si="33"/>
        <v>0</v>
      </c>
      <c r="Z772" s="1126"/>
      <c r="AA772" s="1126"/>
      <c r="AB772" s="1126"/>
      <c r="AC772" s="112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2"/>
      <c r="K773" s="1173"/>
      <c r="L773" s="1173"/>
      <c r="M773" s="1173"/>
      <c r="N773" s="1174"/>
      <c r="O773" s="1175"/>
      <c r="P773" s="1175"/>
      <c r="Q773" s="1175"/>
      <c r="R773" s="1175"/>
      <c r="S773" s="1175"/>
      <c r="T773" s="1186"/>
      <c r="U773" s="1186"/>
      <c r="V773" s="1186"/>
      <c r="W773" s="1186"/>
      <c r="X773" s="1186"/>
      <c r="Y773" s="1126">
        <f t="shared" si="33"/>
        <v>0</v>
      </c>
      <c r="Z773" s="1126"/>
      <c r="AA773" s="1126"/>
      <c r="AB773" s="1126"/>
      <c r="AC773" s="112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2"/>
      <c r="K774" s="1173"/>
      <c r="L774" s="1173"/>
      <c r="M774" s="1173"/>
      <c r="N774" s="1174"/>
      <c r="O774" s="1175"/>
      <c r="P774" s="1175"/>
      <c r="Q774" s="1175"/>
      <c r="R774" s="1175"/>
      <c r="S774" s="1175"/>
      <c r="T774" s="1186"/>
      <c r="U774" s="1186"/>
      <c r="V774" s="1186"/>
      <c r="W774" s="1186"/>
      <c r="X774" s="1186"/>
      <c r="Y774" s="1126">
        <f t="shared" si="33"/>
        <v>0</v>
      </c>
      <c r="Z774" s="1126"/>
      <c r="AA774" s="1126"/>
      <c r="AB774" s="1126"/>
      <c r="AC774" s="112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2"/>
      <c r="K775" s="1173"/>
      <c r="L775" s="1173"/>
      <c r="M775" s="1173"/>
      <c r="N775" s="1174"/>
      <c r="O775" s="1175"/>
      <c r="P775" s="1175"/>
      <c r="Q775" s="1175"/>
      <c r="R775" s="1175"/>
      <c r="S775" s="1175"/>
      <c r="T775" s="1186"/>
      <c r="U775" s="1186"/>
      <c r="V775" s="1186"/>
      <c r="W775" s="1186"/>
      <c r="X775" s="1186"/>
      <c r="Y775" s="1126">
        <f t="shared" si="33"/>
        <v>0</v>
      </c>
      <c r="Z775" s="1126"/>
      <c r="AA775" s="1126"/>
      <c r="AB775" s="1126"/>
      <c r="AC775" s="112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2"/>
      <c r="K776" s="1173"/>
      <c r="L776" s="1173"/>
      <c r="M776" s="1173"/>
      <c r="N776" s="1174"/>
      <c r="O776" s="1175"/>
      <c r="P776" s="1175"/>
      <c r="Q776" s="1175"/>
      <c r="R776" s="1175"/>
      <c r="S776" s="1175"/>
      <c r="T776" s="1186"/>
      <c r="U776" s="1186"/>
      <c r="V776" s="1186"/>
      <c r="W776" s="1186"/>
      <c r="X776" s="1186"/>
      <c r="Y776" s="1126">
        <f t="shared" si="33"/>
        <v>0</v>
      </c>
      <c r="Z776" s="1126"/>
      <c r="AA776" s="1126"/>
      <c r="AB776" s="1126"/>
      <c r="AC776" s="112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2"/>
      <c r="K777" s="1173"/>
      <c r="L777" s="1173"/>
      <c r="M777" s="1173"/>
      <c r="N777" s="1174"/>
      <c r="O777" s="1175"/>
      <c r="P777" s="1175"/>
      <c r="Q777" s="1175"/>
      <c r="R777" s="1175"/>
      <c r="S777" s="1175"/>
      <c r="T777" s="1186"/>
      <c r="U777" s="1186"/>
      <c r="V777" s="1186"/>
      <c r="W777" s="1186"/>
      <c r="X777" s="1186"/>
      <c r="Y777" s="1126">
        <f t="shared" si="33"/>
        <v>0</v>
      </c>
      <c r="Z777" s="1126"/>
      <c r="AA777" s="1126"/>
      <c r="AB777" s="1126"/>
      <c r="AC777" s="112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9" t="s">
        <v>132</v>
      </c>
      <c r="K778" s="1170"/>
      <c r="L778" s="1170"/>
      <c r="M778" s="1170"/>
      <c r="N778" s="1171"/>
      <c r="O778" s="1415">
        <f>SUM(O768:S777)</f>
        <v>0</v>
      </c>
      <c r="P778" s="1415"/>
      <c r="Q778" s="1415"/>
      <c r="R778" s="1415"/>
      <c r="S778" s="1415"/>
      <c r="T778" s="1416" t="s">
        <v>131</v>
      </c>
      <c r="U778" s="1417"/>
      <c r="V778" s="1417"/>
      <c r="W778" s="1417"/>
      <c r="X778" s="1418"/>
      <c r="Y778" s="1158">
        <f>SUM(Y768:AC777)</f>
        <v>0</v>
      </c>
      <c r="Z778" s="1119"/>
      <c r="AA778" s="1119"/>
      <c r="AB778" s="1119"/>
      <c r="AC778" s="1159"/>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41" t="s">
        <v>516</v>
      </c>
      <c r="BB779" s="1242"/>
      <c r="BC779" s="58"/>
      <c r="BD779" s="58"/>
      <c r="BE779" s="58"/>
      <c r="BF779" s="51" t="s">
        <v>685</v>
      </c>
      <c r="BG779" s="51"/>
      <c r="BH779" s="51"/>
      <c r="BI779" s="51"/>
      <c r="BJ779" s="51"/>
      <c r="BK779" s="51"/>
      <c r="BL779" s="51"/>
      <c r="BM779" s="51"/>
      <c r="BN779" s="51"/>
      <c r="BO779" s="1238" t="str">
        <f>T191</f>
        <v>Santa Clara</v>
      </c>
      <c r="BP779" s="1239"/>
      <c r="BQ779" s="1239"/>
      <c r="BR779" s="1239"/>
      <c r="BS779" s="1239"/>
      <c r="BT779" s="1239"/>
      <c r="BU779" s="124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3">
        <f>P734+Y758+Y778</f>
        <v>114002</v>
      </c>
      <c r="Z780" s="1193"/>
      <c r="AA780" s="1193"/>
      <c r="AB780" s="1193"/>
      <c r="AC780" s="119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3">
        <f>(P734+Y758+Y778)*12</f>
        <v>1368024</v>
      </c>
      <c r="Z781" s="1193"/>
      <c r="AA781" s="1193"/>
      <c r="AB781" s="1193"/>
      <c r="AC781" s="1193"/>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2"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7"/>
      <c r="AA786" s="1148"/>
      <c r="AB786" s="1148"/>
      <c r="AC786" s="1148"/>
      <c r="AD786" s="1148"/>
      <c r="AE786" s="11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50"/>
      <c r="AA787" s="1148"/>
      <c r="AB787" s="1148"/>
      <c r="AC787" s="1148"/>
      <c r="AD787" s="1148"/>
      <c r="AE787" s="11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0</v>
      </c>
      <c r="AA788" s="1216"/>
      <c r="AB788" s="1216"/>
      <c r="AC788" s="1216"/>
      <c r="AD788" s="1216"/>
      <c r="AE788" s="127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0</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4">
        <v>15660</v>
      </c>
      <c r="AA793" s="1145"/>
      <c r="AB793" s="1145"/>
      <c r="AC793" s="1145"/>
      <c r="AD793" s="1145"/>
      <c r="AE793" s="1146"/>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4"/>
      <c r="AA794" s="1145"/>
      <c r="AB794" s="1145"/>
      <c r="AC794" s="1145"/>
      <c r="AD794" s="1145"/>
      <c r="AE794" s="1146"/>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4"/>
      <c r="AA795" s="1145"/>
      <c r="AB795" s="1145"/>
      <c r="AC795" s="1145"/>
      <c r="AD795" s="1145"/>
      <c r="AE795" s="1146"/>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5" t="s">
        <v>357</v>
      </c>
      <c r="Q796" s="1156"/>
      <c r="R796" s="1156"/>
      <c r="S796" s="1156"/>
      <c r="T796" s="1156"/>
      <c r="U796" s="1156"/>
      <c r="V796" s="1156"/>
      <c r="W796" s="1156"/>
      <c r="X796" s="1156"/>
      <c r="Y796" s="1157"/>
      <c r="Z796" s="1144"/>
      <c r="AA796" s="1145"/>
      <c r="AB796" s="1145"/>
      <c r="AC796" s="1145"/>
      <c r="AD796" s="1145"/>
      <c r="AE796" s="1146"/>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15660</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1">
        <f>Z797+Y781+Z789</f>
        <v>1383684</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8" t="s">
        <v>133</v>
      </c>
      <c r="N803" s="1198"/>
      <c r="O803" s="1198"/>
      <c r="P803" s="1199"/>
      <c r="Q803" s="1153" t="s">
        <v>309</v>
      </c>
      <c r="R803" s="1153"/>
      <c r="S803" s="1153"/>
      <c r="T803" s="1153"/>
      <c r="U803" s="1153" t="s">
        <v>310</v>
      </c>
      <c r="V803" s="1153"/>
      <c r="W803" s="1153"/>
      <c r="X803" s="1153"/>
      <c r="Y803" s="1153" t="s">
        <v>311</v>
      </c>
      <c r="Z803" s="1153"/>
      <c r="AA803" s="1153"/>
      <c r="AB803" s="1153"/>
      <c r="AC803" s="1153" t="s">
        <v>385</v>
      </c>
      <c r="AD803" s="1153"/>
      <c r="AE803" s="1153"/>
      <c r="AF803" s="1153"/>
      <c r="AG803" s="1382" t="s">
        <v>358</v>
      </c>
      <c r="AH803" s="1382"/>
      <c r="AI803" s="1382"/>
      <c r="AJ803" s="138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0"/>
      <c r="N804" s="1200"/>
      <c r="O804" s="1200"/>
      <c r="P804" s="1201"/>
      <c r="Q804" s="1153"/>
      <c r="R804" s="1153"/>
      <c r="S804" s="1153"/>
      <c r="T804" s="1153"/>
      <c r="U804" s="1153"/>
      <c r="V804" s="1153"/>
      <c r="W804" s="1153"/>
      <c r="X804" s="1153"/>
      <c r="Y804" s="1153"/>
      <c r="Z804" s="1153"/>
      <c r="AA804" s="1153"/>
      <c r="AB804" s="1153"/>
      <c r="AC804" s="1153"/>
      <c r="AD804" s="1153"/>
      <c r="AE804" s="1153"/>
      <c r="AF804" s="1153"/>
      <c r="AG804" s="1382"/>
      <c r="AH804" s="1382"/>
      <c r="AI804" s="1382"/>
      <c r="AJ804" s="138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2" t="s">
        <v>45</v>
      </c>
      <c r="D805" s="1303"/>
      <c r="E805" s="1303"/>
      <c r="F805" s="1303"/>
      <c r="G805" s="1303"/>
      <c r="H805" s="1303"/>
      <c r="I805" s="80"/>
      <c r="J805" s="80"/>
      <c r="K805" s="80"/>
      <c r="L805" s="81"/>
      <c r="M805" s="1163">
        <v>12</v>
      </c>
      <c r="N805" s="1163"/>
      <c r="O805" s="1163"/>
      <c r="P805" s="1163"/>
      <c r="Q805" s="1163">
        <v>16</v>
      </c>
      <c r="R805" s="1163"/>
      <c r="S805" s="1163"/>
      <c r="T805" s="1163"/>
      <c r="U805" s="1163">
        <v>21</v>
      </c>
      <c r="V805" s="1163"/>
      <c r="W805" s="1163"/>
      <c r="X805" s="1163"/>
      <c r="Y805" s="1163"/>
      <c r="Z805" s="1163"/>
      <c r="AA805" s="1163"/>
      <c r="AB805" s="1163"/>
      <c r="AC805" s="1194"/>
      <c r="AD805" s="1195"/>
      <c r="AE805" s="1195"/>
      <c r="AF805" s="1196"/>
      <c r="AG805" s="1194"/>
      <c r="AH805" s="1195"/>
      <c r="AI805" s="1195"/>
      <c r="AJ805" s="119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65"/>
      <c r="E806" s="1165"/>
      <c r="F806" s="1165"/>
      <c r="G806" s="1165"/>
      <c r="H806" s="1165"/>
      <c r="I806" s="77"/>
      <c r="J806" s="77"/>
      <c r="K806" s="77"/>
      <c r="L806" s="78"/>
      <c r="M806" s="1163"/>
      <c r="N806" s="1163"/>
      <c r="O806" s="1163"/>
      <c r="P806" s="1163"/>
      <c r="Q806" s="1163"/>
      <c r="R806" s="1163"/>
      <c r="S806" s="1163"/>
      <c r="T806" s="1163"/>
      <c r="U806" s="1163"/>
      <c r="V806" s="1163"/>
      <c r="W806" s="1163"/>
      <c r="X806" s="1163"/>
      <c r="Y806" s="1163"/>
      <c r="Z806" s="1163"/>
      <c r="AA806" s="1163"/>
      <c r="AB806" s="1163"/>
      <c r="AC806" s="1194"/>
      <c r="AD806" s="1195"/>
      <c r="AE806" s="1195"/>
      <c r="AF806" s="1196"/>
      <c r="AG806" s="1194"/>
      <c r="AH806" s="1195"/>
      <c r="AI806" s="1195"/>
      <c r="AJ806" s="119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65"/>
      <c r="E807" s="1165"/>
      <c r="F807" s="1165"/>
      <c r="G807" s="1165"/>
      <c r="H807" s="1165"/>
      <c r="I807" s="96"/>
      <c r="J807" s="96"/>
      <c r="K807" s="96"/>
      <c r="L807" s="97"/>
      <c r="M807" s="1163">
        <v>7</v>
      </c>
      <c r="N807" s="1163"/>
      <c r="O807" s="1163"/>
      <c r="P807" s="1163"/>
      <c r="Q807" s="1163">
        <v>9</v>
      </c>
      <c r="R807" s="1163"/>
      <c r="S807" s="1163"/>
      <c r="T807" s="1163"/>
      <c r="U807" s="1163">
        <v>11</v>
      </c>
      <c r="V807" s="1163"/>
      <c r="W807" s="1163"/>
      <c r="X807" s="1163"/>
      <c r="Y807" s="1163"/>
      <c r="Z807" s="1163"/>
      <c r="AA807" s="1163"/>
      <c r="AB807" s="1163"/>
      <c r="AC807" s="1194"/>
      <c r="AD807" s="1195"/>
      <c r="AE807" s="1195"/>
      <c r="AF807" s="1196"/>
      <c r="AG807" s="1194"/>
      <c r="AH807" s="1195"/>
      <c r="AI807" s="1195"/>
      <c r="AJ807" s="119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65"/>
      <c r="E808" s="1165"/>
      <c r="F808" s="1165"/>
      <c r="G808" s="1165"/>
      <c r="H808" s="1165"/>
      <c r="I808" s="96"/>
      <c r="J808" s="96"/>
      <c r="K808" s="96"/>
      <c r="L808" s="97"/>
      <c r="M808" s="1163"/>
      <c r="N808" s="1163"/>
      <c r="O808" s="1163"/>
      <c r="P808" s="1163"/>
      <c r="Q808" s="1163"/>
      <c r="R808" s="1163"/>
      <c r="S808" s="1163"/>
      <c r="T808" s="1163"/>
      <c r="U808" s="1163"/>
      <c r="V808" s="1163"/>
      <c r="W808" s="1163"/>
      <c r="X808" s="1163"/>
      <c r="Y808" s="1163"/>
      <c r="Z808" s="1163"/>
      <c r="AA808" s="1163"/>
      <c r="AB808" s="1163"/>
      <c r="AC808" s="1194"/>
      <c r="AD808" s="1195"/>
      <c r="AE808" s="1195"/>
      <c r="AF808" s="1196"/>
      <c r="AG808" s="1194"/>
      <c r="AH808" s="1195"/>
      <c r="AI808" s="1195"/>
      <c r="AJ808" s="119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65"/>
      <c r="E809" s="1165"/>
      <c r="F809" s="1165"/>
      <c r="G809" s="1165"/>
      <c r="H809" s="1165"/>
      <c r="I809" s="96"/>
      <c r="J809" s="96"/>
      <c r="K809" s="96"/>
      <c r="L809" s="97"/>
      <c r="M809" s="1163">
        <v>20</v>
      </c>
      <c r="N809" s="1163"/>
      <c r="O809" s="1163"/>
      <c r="P809" s="1163"/>
      <c r="Q809" s="1163">
        <v>31</v>
      </c>
      <c r="R809" s="1163"/>
      <c r="S809" s="1163"/>
      <c r="T809" s="1163"/>
      <c r="U809" s="1163">
        <v>39</v>
      </c>
      <c r="V809" s="1163"/>
      <c r="W809" s="1163"/>
      <c r="X809" s="1163"/>
      <c r="Y809" s="1163"/>
      <c r="Z809" s="1163"/>
      <c r="AA809" s="1163"/>
      <c r="AB809" s="1163"/>
      <c r="AC809" s="1194"/>
      <c r="AD809" s="1195"/>
      <c r="AE809" s="1195"/>
      <c r="AF809" s="1196"/>
      <c r="AG809" s="1194"/>
      <c r="AH809" s="1195"/>
      <c r="AI809" s="1195"/>
      <c r="AJ809" s="119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65"/>
      <c r="E810" s="1165"/>
      <c r="F810" s="1165"/>
      <c r="G810" s="1165"/>
      <c r="H810" s="1165"/>
      <c r="I810" s="96"/>
      <c r="J810" s="96"/>
      <c r="K810" s="96"/>
      <c r="L810" s="97"/>
      <c r="M810" s="1163"/>
      <c r="N810" s="1163"/>
      <c r="O810" s="1163"/>
      <c r="P810" s="1163"/>
      <c r="Q810" s="1163"/>
      <c r="R810" s="1163"/>
      <c r="S810" s="1163"/>
      <c r="T810" s="1163"/>
      <c r="U810" s="1163"/>
      <c r="V810" s="1163"/>
      <c r="W810" s="1163"/>
      <c r="X810" s="1163"/>
      <c r="Y810" s="1163"/>
      <c r="Z810" s="1163"/>
      <c r="AA810" s="1163"/>
      <c r="AB810" s="1163"/>
      <c r="AC810" s="1194"/>
      <c r="AD810" s="1195"/>
      <c r="AE810" s="1195"/>
      <c r="AF810" s="1196"/>
      <c r="AG810" s="1194"/>
      <c r="AH810" s="1195"/>
      <c r="AI810" s="1195"/>
      <c r="AJ810" s="119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6" t="s">
        <v>357</v>
      </c>
      <c r="G811" s="1167"/>
      <c r="H811" s="1167"/>
      <c r="I811" s="1167"/>
      <c r="J811" s="1167"/>
      <c r="K811" s="1167"/>
      <c r="L811" s="1168"/>
      <c r="M811" s="1163"/>
      <c r="N811" s="1163"/>
      <c r="O811" s="1163"/>
      <c r="P811" s="1163"/>
      <c r="Q811" s="1163"/>
      <c r="R811" s="1163"/>
      <c r="S811" s="1163"/>
      <c r="T811" s="1163"/>
      <c r="U811" s="1163"/>
      <c r="V811" s="1163"/>
      <c r="W811" s="1163"/>
      <c r="X811" s="1163"/>
      <c r="Y811" s="1163"/>
      <c r="Z811" s="1163"/>
      <c r="AA811" s="1163"/>
      <c r="AB811" s="1163"/>
      <c r="AC811" s="1194"/>
      <c r="AD811" s="1195"/>
      <c r="AE811" s="1195"/>
      <c r="AF811" s="1196"/>
      <c r="AG811" s="1194"/>
      <c r="AH811" s="1195"/>
      <c r="AI811" s="1195"/>
      <c r="AJ811" s="119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9" t="s">
        <v>131</v>
      </c>
      <c r="D812" s="1170"/>
      <c r="E812" s="1170"/>
      <c r="F812" s="1170"/>
      <c r="G812" s="1170"/>
      <c r="H812" s="1170"/>
      <c r="I812" s="1170"/>
      <c r="J812" s="1170"/>
      <c r="K812" s="1170"/>
      <c r="L812" s="1171"/>
      <c r="M812" s="1197">
        <f>SUM(M805:P811)</f>
        <v>39</v>
      </c>
      <c r="N812" s="1197"/>
      <c r="O812" s="1197"/>
      <c r="P812" s="1197"/>
      <c r="Q812" s="1197">
        <f>SUM(Q805:T811)</f>
        <v>56</v>
      </c>
      <c r="R812" s="1197"/>
      <c r="S812" s="1197"/>
      <c r="T812" s="1197"/>
      <c r="U812" s="1197">
        <f>SUM(U805:X811)</f>
        <v>71</v>
      </c>
      <c r="V812" s="1197"/>
      <c r="W812" s="1197"/>
      <c r="X812" s="1197"/>
      <c r="Y812" s="1197">
        <f>SUM(Y805:AB811)</f>
        <v>0</v>
      </c>
      <c r="Z812" s="1197"/>
      <c r="AA812" s="1197"/>
      <c r="AB812" s="1197"/>
      <c r="AC812" s="1197">
        <f>SUM(AC805:AF811)</f>
        <v>0</v>
      </c>
      <c r="AD812" s="1197"/>
      <c r="AE812" s="1197"/>
      <c r="AF812" s="1197"/>
      <c r="AG812" s="1197">
        <f>SUM(AG805:AJ811)</f>
        <v>0</v>
      </c>
      <c r="AH812" s="1197"/>
      <c r="AI812" s="1197"/>
      <c r="AJ812" s="1197"/>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3" t="s">
        <v>1794</v>
      </c>
      <c r="D817" s="1324"/>
      <c r="E817" s="1324"/>
      <c r="F817" s="1324"/>
      <c r="G817" s="1324"/>
      <c r="H817" s="1324"/>
      <c r="I817" s="1324"/>
      <c r="J817" s="1324"/>
      <c r="K817" s="1324"/>
      <c r="L817" s="1324"/>
      <c r="M817" s="1324"/>
      <c r="N817" s="1324"/>
      <c r="O817" s="1324"/>
      <c r="P817" s="1324"/>
      <c r="Q817" s="1324"/>
      <c r="R817" s="1324"/>
      <c r="S817" s="1324"/>
      <c r="T817" s="1324"/>
      <c r="U817" s="1324"/>
      <c r="V817" s="1324"/>
      <c r="W817" s="1324"/>
      <c r="X817" s="1324"/>
      <c r="Y817" s="1324"/>
      <c r="Z817" s="1324"/>
      <c r="AA817" s="1324"/>
      <c r="AB817" s="1324"/>
      <c r="AC817" s="1324"/>
      <c r="AD817" s="1324"/>
      <c r="AE817" s="1324"/>
      <c r="AF817" s="1324"/>
      <c r="AG817" s="1324"/>
      <c r="AH817" s="1324"/>
      <c r="AI817" s="1324"/>
      <c r="AJ817" s="132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2"/>
      <c r="X822" s="1232"/>
      <c r="Y822" s="1232"/>
      <c r="Z822" s="1232"/>
      <c r="AA822" s="1232"/>
      <c r="AB822" s="1232"/>
      <c r="AC822" s="123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2">
        <v>4635</v>
      </c>
      <c r="X823" s="1232"/>
      <c r="Y823" s="1232"/>
      <c r="Z823" s="1232"/>
      <c r="AA823" s="1232"/>
      <c r="AB823" s="1232"/>
      <c r="AC823" s="123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2">
        <v>11161</v>
      </c>
      <c r="X824" s="1232"/>
      <c r="Y824" s="1232"/>
      <c r="Z824" s="1232"/>
      <c r="AA824" s="1232"/>
      <c r="AB824" s="1232"/>
      <c r="AC824" s="1232"/>
      <c r="AD824" s="12"/>
      <c r="AE824" s="12"/>
      <c r="AF824" s="12"/>
      <c r="AG824" s="12"/>
      <c r="AH824" s="12"/>
      <c r="AI824" s="12"/>
      <c r="AJ824" s="12"/>
      <c r="AK824" s="12"/>
      <c r="AL824" s="12"/>
      <c r="AS824" s="21"/>
      <c r="AT824" s="56"/>
      <c r="AV824" s="1152">
        <f>ROUNDDOWN(AP908*2,2)</f>
        <v>0</v>
      </c>
      <c r="AW824" s="1152"/>
      <c r="AX824" s="1152"/>
      <c r="AY824" s="115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2">
        <v>15450</v>
      </c>
      <c r="X825" s="1232"/>
      <c r="Y825" s="1232"/>
      <c r="Z825" s="1232"/>
      <c r="AA825" s="1232"/>
      <c r="AB825" s="1232"/>
      <c r="AC825" s="123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9" t="s">
        <v>1759</v>
      </c>
      <c r="N826" s="1167"/>
      <c r="O826" s="1167"/>
      <c r="P826" s="1167"/>
      <c r="Q826" s="1167"/>
      <c r="R826" s="1167"/>
      <c r="S826" s="1167"/>
      <c r="T826" s="1167"/>
      <c r="U826" s="1167"/>
      <c r="V826" s="1168"/>
      <c r="W826" s="1232">
        <v>75416</v>
      </c>
      <c r="X826" s="1232"/>
      <c r="Y826" s="1232"/>
      <c r="Z826" s="1232"/>
      <c r="AA826" s="1232"/>
      <c r="AB826" s="1232"/>
      <c r="AC826" s="1232"/>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1">
        <f>SUM(W822:AC826)</f>
        <v>106662</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9" t="s">
        <v>369</v>
      </c>
      <c r="K829" s="1170"/>
      <c r="L829" s="1170"/>
      <c r="M829" s="1170"/>
      <c r="N829" s="1170"/>
      <c r="O829" s="1170"/>
      <c r="P829" s="1170"/>
      <c r="Q829" s="1170"/>
      <c r="R829" s="1170"/>
      <c r="S829" s="1170"/>
      <c r="T829" s="1170"/>
      <c r="U829" s="1170"/>
      <c r="V829" s="1171"/>
      <c r="W829" s="1144">
        <v>66966</v>
      </c>
      <c r="X829" s="1145"/>
      <c r="Y829" s="1145"/>
      <c r="Z829" s="1145"/>
      <c r="AA829" s="1145"/>
      <c r="AB829" s="1145"/>
      <c r="AC829" s="1146"/>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6"/>
      <c r="X831" s="1386"/>
      <c r="Y831" s="1386"/>
      <c r="Z831" s="1386"/>
      <c r="AA831" s="1386"/>
      <c r="AB831" s="1386"/>
      <c r="AC831" s="1386"/>
      <c r="AD831" s="12"/>
      <c r="AE831" s="12"/>
      <c r="AF831" s="12"/>
      <c r="AG831" s="12"/>
      <c r="AH831" s="12"/>
      <c r="AI831" s="12"/>
      <c r="AJ831" s="12"/>
      <c r="AK831" s="12"/>
      <c r="AL831" s="12"/>
      <c r="AM831" s="130"/>
      <c r="AN831" s="130"/>
      <c r="AO831" s="21"/>
      <c r="AP831" s="21"/>
      <c r="AQ831" s="21"/>
      <c r="AR831" s="21"/>
      <c r="AS831" s="21"/>
      <c r="AT831" s="1151"/>
      <c r="AU831" s="1151"/>
      <c r="AV831" s="1151"/>
      <c r="AW831" s="1151"/>
      <c r="AX831" s="1151"/>
      <c r="AY831" s="115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6">
        <v>33321</v>
      </c>
      <c r="X832" s="1386"/>
      <c r="Y832" s="1386"/>
      <c r="Z832" s="1386"/>
      <c r="AA832" s="1386"/>
      <c r="AB832" s="1386"/>
      <c r="AC832" s="138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6">
        <v>16000</v>
      </c>
      <c r="X833" s="1386"/>
      <c r="Y833" s="1386"/>
      <c r="Z833" s="1386"/>
      <c r="AA833" s="1386"/>
      <c r="AB833" s="1386"/>
      <c r="AC833" s="138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6">
        <v>67635</v>
      </c>
      <c r="X834" s="1386"/>
      <c r="Y834" s="1386"/>
      <c r="Z834" s="1386"/>
      <c r="AA834" s="1386"/>
      <c r="AB834" s="1386"/>
      <c r="AC834" s="1386"/>
      <c r="AD834" s="12"/>
      <c r="AE834" s="12"/>
      <c r="AF834" s="12"/>
      <c r="AG834" s="12"/>
      <c r="AH834" s="12"/>
      <c r="AI834" s="12"/>
      <c r="AJ834" s="12"/>
      <c r="AK834" s="12"/>
      <c r="AL834" s="12"/>
      <c r="AM834" s="1414">
        <f>SUM(AM801:AM829)</f>
        <v>7.5000000000000011E-2</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2">
        <f>SUM(W831:AC834)</f>
        <v>116956</v>
      </c>
      <c r="X835" s="1412"/>
      <c r="Y835" s="1412"/>
      <c r="Z835" s="1412"/>
      <c r="AA835" s="1412"/>
      <c r="AB835" s="1412"/>
      <c r="AC835" s="141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7">
        <v>69628</v>
      </c>
      <c r="X837" s="1388"/>
      <c r="Y837" s="1388"/>
      <c r="Z837" s="1388"/>
      <c r="AA837" s="1388"/>
      <c r="AB837" s="1388"/>
      <c r="AC837" s="138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7">
        <v>61344</v>
      </c>
      <c r="X838" s="1388"/>
      <c r="Y838" s="1388"/>
      <c r="Z838" s="1388"/>
      <c r="AA838" s="1388"/>
      <c r="AB838" s="1388"/>
      <c r="AC838" s="138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9" t="s">
        <v>1760</v>
      </c>
      <c r="N839" s="1167"/>
      <c r="O839" s="1167"/>
      <c r="P839" s="1167"/>
      <c r="Q839" s="1167"/>
      <c r="R839" s="1167"/>
      <c r="S839" s="1167"/>
      <c r="T839" s="1167"/>
      <c r="U839" s="1167"/>
      <c r="V839" s="1168"/>
      <c r="W839" s="1387">
        <v>142373</v>
      </c>
      <c r="X839" s="1388"/>
      <c r="Y839" s="1388"/>
      <c r="Z839" s="1388"/>
      <c r="AA839" s="1388"/>
      <c r="AB839" s="1388"/>
      <c r="AC839" s="138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6">
        <f>SUM(W837:AC839)</f>
        <v>273345</v>
      </c>
      <c r="X840" s="1397"/>
      <c r="Y840" s="1397"/>
      <c r="Z840" s="1397"/>
      <c r="AA840" s="1397"/>
      <c r="AB840" s="1397"/>
      <c r="AC840" s="139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7">
        <v>68389</v>
      </c>
      <c r="X841" s="1388"/>
      <c r="Y841" s="1388"/>
      <c r="Z841" s="1388"/>
      <c r="AA841" s="1388"/>
      <c r="AB841" s="1388"/>
      <c r="AC841" s="138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2"/>
      <c r="X843" s="1232"/>
      <c r="Y843" s="1232"/>
      <c r="Z843" s="1232"/>
      <c r="AA843" s="1232"/>
      <c r="AB843" s="1232"/>
      <c r="AC843" s="123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2">
        <v>36507</v>
      </c>
      <c r="X844" s="1232"/>
      <c r="Y844" s="1232"/>
      <c r="Z844" s="1232"/>
      <c r="AA844" s="1232"/>
      <c r="AB844" s="1232"/>
      <c r="AC844" s="123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2">
        <v>22854</v>
      </c>
      <c r="X845" s="1232"/>
      <c r="Y845" s="1232"/>
      <c r="Z845" s="1232"/>
      <c r="AA845" s="1232"/>
      <c r="AB845" s="1232"/>
      <c r="AC845" s="123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2">
        <v>6180</v>
      </c>
      <c r="X846" s="1232"/>
      <c r="Y846" s="1232"/>
      <c r="Z846" s="1232"/>
      <c r="AA846" s="1232"/>
      <c r="AB846" s="1232"/>
      <c r="AC846" s="123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2">
        <v>13596</v>
      </c>
      <c r="X847" s="1232"/>
      <c r="Y847" s="1232"/>
      <c r="Z847" s="1232"/>
      <c r="AA847" s="1232"/>
      <c r="AB847" s="1232"/>
      <c r="AC847" s="123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2">
        <v>27377</v>
      </c>
      <c r="X848" s="1232"/>
      <c r="Y848" s="1232"/>
      <c r="Z848" s="1232"/>
      <c r="AA848" s="1232"/>
      <c r="AB848" s="1232"/>
      <c r="AC848" s="123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9" t="s">
        <v>1761</v>
      </c>
      <c r="N849" s="1167"/>
      <c r="O849" s="1167"/>
      <c r="P849" s="1167"/>
      <c r="Q849" s="1167"/>
      <c r="R849" s="1167"/>
      <c r="S849" s="1167"/>
      <c r="T849" s="1167"/>
      <c r="U849" s="1167"/>
      <c r="V849" s="1168"/>
      <c r="W849" s="1232">
        <v>2235</v>
      </c>
      <c r="X849" s="1232"/>
      <c r="Y849" s="1232"/>
      <c r="Z849" s="1232"/>
      <c r="AA849" s="1232"/>
      <c r="AB849" s="1232"/>
      <c r="AC849" s="123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3">
        <f>SUM(W843:AC849)</f>
        <v>108749</v>
      </c>
      <c r="X850" s="1193"/>
      <c r="Y850" s="1193"/>
      <c r="Z850" s="1193"/>
      <c r="AA850" s="1193"/>
      <c r="AB850" s="1193"/>
      <c r="AC850" s="119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29" t="s">
        <v>1763</v>
      </c>
      <c r="N852" s="1167"/>
      <c r="O852" s="1167"/>
      <c r="P852" s="1167"/>
      <c r="Q852" s="1167"/>
      <c r="R852" s="1167"/>
      <c r="S852" s="1167"/>
      <c r="T852" s="1167"/>
      <c r="U852" s="1167"/>
      <c r="V852" s="1168"/>
      <c r="W852" s="1144">
        <v>6743</v>
      </c>
      <c r="X852" s="1145"/>
      <c r="Y852" s="1145"/>
      <c r="Z852" s="1145"/>
      <c r="AA852" s="1145"/>
      <c r="AB852" s="1145"/>
      <c r="AC852" s="1146"/>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329" t="s">
        <v>1764</v>
      </c>
      <c r="N853" s="1167"/>
      <c r="O853" s="1167"/>
      <c r="P853" s="1167"/>
      <c r="Q853" s="1167"/>
      <c r="R853" s="1167"/>
      <c r="S853" s="1167"/>
      <c r="T853" s="1167"/>
      <c r="U853" s="1167"/>
      <c r="V853" s="1168"/>
      <c r="W853" s="1144">
        <v>6000</v>
      </c>
      <c r="X853" s="1145"/>
      <c r="Y853" s="1145"/>
      <c r="Z853" s="1145"/>
      <c r="AA853" s="1145"/>
      <c r="AB853" s="1145"/>
      <c r="AC853" s="1146"/>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6" t="s">
        <v>357</v>
      </c>
      <c r="N854" s="1167"/>
      <c r="O854" s="1167"/>
      <c r="P854" s="1167"/>
      <c r="Q854" s="1167"/>
      <c r="R854" s="1167"/>
      <c r="S854" s="1167"/>
      <c r="T854" s="1167"/>
      <c r="U854" s="1167"/>
      <c r="V854" s="1168"/>
      <c r="W854" s="1144"/>
      <c r="X854" s="1145"/>
      <c r="Y854" s="1145"/>
      <c r="Z854" s="1145"/>
      <c r="AA854" s="1145"/>
      <c r="AB854" s="1145"/>
      <c r="AC854" s="1146"/>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6" t="s">
        <v>357</v>
      </c>
      <c r="N855" s="1167"/>
      <c r="O855" s="1167"/>
      <c r="P855" s="1167"/>
      <c r="Q855" s="1167"/>
      <c r="R855" s="1167"/>
      <c r="S855" s="1167"/>
      <c r="T855" s="1167"/>
      <c r="U855" s="1167"/>
      <c r="V855" s="1168"/>
      <c r="W855" s="1144"/>
      <c r="X855" s="1145"/>
      <c r="Y855" s="1145"/>
      <c r="Z855" s="1145"/>
      <c r="AA855" s="1145"/>
      <c r="AB855" s="1145"/>
      <c r="AC855" s="1146"/>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6" t="s">
        <v>357</v>
      </c>
      <c r="N856" s="1167"/>
      <c r="O856" s="1167"/>
      <c r="P856" s="1167"/>
      <c r="Q856" s="1167"/>
      <c r="R856" s="1167"/>
      <c r="S856" s="1167"/>
      <c r="T856" s="1167"/>
      <c r="U856" s="1167"/>
      <c r="V856" s="1168"/>
      <c r="W856" s="1144"/>
      <c r="X856" s="1145"/>
      <c r="Y856" s="1145"/>
      <c r="Z856" s="1145"/>
      <c r="AA856" s="1145"/>
      <c r="AB856" s="1145"/>
      <c r="AC856" s="1146"/>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1">
        <f>SUM(W852:AC856)</f>
        <v>12743</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1">
        <f>W827+W835+W840+W841+W850+W857+W829</f>
        <v>753810</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66">
        <f>O778+O758+G734</f>
        <v>87</v>
      </c>
      <c r="AD862" s="1567"/>
      <c r="AE862" s="1567"/>
      <c r="AF862" s="1567"/>
      <c r="AG862" s="1567"/>
      <c r="AH862" s="156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6" t="s">
        <v>35</v>
      </c>
      <c r="F863" s="1327"/>
      <c r="G863" s="1327"/>
      <c r="H863" s="1327"/>
      <c r="I863" s="1327"/>
      <c r="J863" s="1327"/>
      <c r="K863" s="1327"/>
      <c r="L863" s="1327"/>
      <c r="M863" s="1327"/>
      <c r="N863" s="1327"/>
      <c r="O863" s="1327"/>
      <c r="P863" s="1327"/>
      <c r="Q863" s="1327"/>
      <c r="R863" s="1327"/>
      <c r="S863" s="1327"/>
      <c r="T863" s="1327"/>
      <c r="U863" s="1327"/>
      <c r="V863" s="1327"/>
      <c r="W863" s="1327"/>
      <c r="X863" s="1327"/>
      <c r="Y863" s="1327"/>
      <c r="Z863" s="1327"/>
      <c r="AA863" s="1327"/>
      <c r="AB863" s="1328"/>
      <c r="AC863" s="1569">
        <f>IF(ISERROR((ROUNDDOWN(AC861/AC862,0))),0,(ROUNDDOWN(AC861/AC862,0)))</f>
        <v>8664</v>
      </c>
      <c r="AD863" s="1570"/>
      <c r="AE863" s="1570"/>
      <c r="AF863" s="1570"/>
      <c r="AG863" s="1570"/>
      <c r="AH863" s="157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v>311762</v>
      </c>
      <c r="AD864" s="1413"/>
      <c r="AE864" s="1413"/>
      <c r="AF864" s="1413"/>
      <c r="AG864" s="1413"/>
      <c r="AH864" s="141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46"/>
      <c r="AD865" s="1232"/>
      <c r="AE865" s="1232"/>
      <c r="AF865" s="1232"/>
      <c r="AG865" s="1232"/>
      <c r="AH865" s="123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4">
        <v>32450</v>
      </c>
      <c r="AD866" s="1145"/>
      <c r="AE866" s="1145"/>
      <c r="AF866" s="1145"/>
      <c r="AG866" s="1145"/>
      <c r="AH866" s="1146"/>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4">
        <v>43500</v>
      </c>
      <c r="AD867" s="1145"/>
      <c r="AE867" s="1145"/>
      <c r="AF867" s="1145"/>
      <c r="AG867" s="1145"/>
      <c r="AH867" s="1146"/>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4">
        <v>824</v>
      </c>
      <c r="AD868" s="1145"/>
      <c r="AE868" s="1145"/>
      <c r="AF868" s="1145"/>
      <c r="AG868" s="1145"/>
      <c r="AH868" s="1146"/>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3" t="s">
        <v>1762</v>
      </c>
      <c r="F869" s="1394"/>
      <c r="G869" s="1394"/>
      <c r="H869" s="1394"/>
      <c r="I869" s="1394"/>
      <c r="J869" s="1394"/>
      <c r="K869" s="1394"/>
      <c r="L869" s="1394"/>
      <c r="M869" s="1394"/>
      <c r="N869" s="1394"/>
      <c r="O869" s="1394"/>
      <c r="P869" s="1394"/>
      <c r="Q869" s="1394"/>
      <c r="R869" s="1394"/>
      <c r="S869" s="1394"/>
      <c r="T869" s="1394"/>
      <c r="U869" s="1394"/>
      <c r="V869" s="1394"/>
      <c r="W869" s="1394"/>
      <c r="X869" s="1394"/>
      <c r="Y869" s="1394"/>
      <c r="Z869" s="1394"/>
      <c r="AA869" s="1394"/>
      <c r="AB869" s="1395"/>
      <c r="AC869" s="1232">
        <v>7793</v>
      </c>
      <c r="AD869" s="1232"/>
      <c r="AE869" s="1232"/>
      <c r="AF869" s="1232"/>
      <c r="AG869" s="1232"/>
      <c r="AH869" s="123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3" t="s">
        <v>1066</v>
      </c>
      <c r="F870" s="1394"/>
      <c r="G870" s="1394"/>
      <c r="H870" s="1394"/>
      <c r="I870" s="1394"/>
      <c r="J870" s="1394"/>
      <c r="K870" s="1394"/>
      <c r="L870" s="1394"/>
      <c r="M870" s="1394"/>
      <c r="N870" s="1394"/>
      <c r="O870" s="1394"/>
      <c r="P870" s="1394"/>
      <c r="Q870" s="1394"/>
      <c r="R870" s="1394"/>
      <c r="S870" s="1394"/>
      <c r="T870" s="1394"/>
      <c r="U870" s="1394"/>
      <c r="V870" s="1394"/>
      <c r="W870" s="1394"/>
      <c r="X870" s="1394"/>
      <c r="Y870" s="1394"/>
      <c r="Z870" s="1394"/>
      <c r="AA870" s="1394"/>
      <c r="AB870" s="1395"/>
      <c r="AC870" s="1232"/>
      <c r="AD870" s="1232"/>
      <c r="AE870" s="1232"/>
      <c r="AF870" s="1232"/>
      <c r="AG870" s="1232"/>
      <c r="AH870" s="123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4"/>
      <c r="AA874" s="1145"/>
      <c r="AB874" s="1145"/>
      <c r="AC874" s="1145"/>
      <c r="AD874" s="1145"/>
      <c r="AE874" s="1146"/>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4"/>
      <c r="AA875" s="1145"/>
      <c r="AB875" s="1145"/>
      <c r="AC875" s="1145"/>
      <c r="AD875" s="1145"/>
      <c r="AE875" s="1146"/>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4"/>
      <c r="AA876" s="1145"/>
      <c r="AB876" s="1145"/>
      <c r="AC876" s="1145"/>
      <c r="AD876" s="1145"/>
      <c r="AE876" s="1146"/>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1">
        <f>Z874-(Z875+Z876)</f>
        <v>0</v>
      </c>
      <c r="AA877" s="1212"/>
      <c r="AB877" s="1212"/>
      <c r="AC877" s="1212"/>
      <c r="AD877" s="1212"/>
      <c r="AE877" s="1213"/>
      <c r="AM877" s="61"/>
      <c r="AO877" s="52" t="s">
        <v>180</v>
      </c>
      <c r="AP877" s="177">
        <v>20</v>
      </c>
      <c r="AQ877" s="1142">
        <f>IF(AD955&gt;0,0.2,0)</f>
        <v>0.2</v>
      </c>
      <c r="AR877" s="114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3">
        <f>IF(AD965&gt;0,0.07,0)</f>
        <v>7.0000000000000007E-2</v>
      </c>
      <c r="AR879" s="11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3">
        <f>IF(AD969&gt;0,0.02,0)</f>
        <v>0</v>
      </c>
      <c r="AR880" s="11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3">
        <f>IF(AD971&gt;0,0.02,0)</f>
        <v>0</v>
      </c>
      <c r="AR881" s="11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42">
        <f>AN891</f>
        <v>0</v>
      </c>
      <c r="AR882" s="11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4"/>
      <c r="AR883" s="1154"/>
      <c r="AS883" s="115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5" t="s">
        <v>103</v>
      </c>
      <c r="B885" s="1265"/>
      <c r="C885" s="1265"/>
      <c r="D885" s="1265"/>
      <c r="E885" s="1265"/>
      <c r="F885" s="1265"/>
      <c r="G885" s="1265"/>
      <c r="H885" s="1265"/>
      <c r="I885" s="1265"/>
      <c r="J885" s="1265"/>
      <c r="K885" s="1265"/>
      <c r="L885" s="1265"/>
      <c r="M885" s="1265"/>
      <c r="N885" s="1265"/>
      <c r="O885" s="1265"/>
      <c r="P885" s="1265"/>
      <c r="Q885" s="1265"/>
      <c r="R885" s="1265"/>
      <c r="S885" s="1265"/>
      <c r="T885" s="1265"/>
      <c r="U885" s="1265"/>
      <c r="V885" s="1265"/>
      <c r="W885" s="1265"/>
      <c r="X885" s="1265"/>
      <c r="Y885" s="1265"/>
      <c r="Z885" s="1265"/>
      <c r="AA885" s="1265"/>
      <c r="AB885" s="1265"/>
      <c r="AC885" s="1265"/>
      <c r="AD885" s="1265"/>
      <c r="AE885" s="1265"/>
      <c r="AF885" s="1265"/>
      <c r="AG885" s="1265"/>
      <c r="AH885" s="1265"/>
      <c r="AI885" s="1265"/>
      <c r="AJ885" s="1265"/>
      <c r="AK885" s="1265"/>
      <c r="AL885" s="1265"/>
      <c r="AM885" s="61"/>
      <c r="AO885" s="52" t="s">
        <v>323</v>
      </c>
      <c r="AP885" s="177">
        <v>10</v>
      </c>
      <c r="AQ885" s="1143">
        <f>IF(AD988&gt;0,0.1,0)</f>
        <v>0.1</v>
      </c>
      <c r="AR885" s="11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6"/>
      <c r="B886" s="1266"/>
      <c r="C886" s="1266"/>
      <c r="D886" s="1266"/>
      <c r="E886" s="1266"/>
      <c r="F886" s="1266"/>
      <c r="G886" s="1266"/>
      <c r="H886" s="1266"/>
      <c r="I886" s="1266"/>
      <c r="J886" s="1266"/>
      <c r="K886" s="1266"/>
      <c r="L886" s="1266"/>
      <c r="M886" s="1266"/>
      <c r="N886" s="1266"/>
      <c r="O886" s="1266"/>
      <c r="P886" s="1266"/>
      <c r="Q886" s="1266"/>
      <c r="R886" s="1266"/>
      <c r="S886" s="1266"/>
      <c r="T886" s="1266"/>
      <c r="U886" s="1266"/>
      <c r="V886" s="1266"/>
      <c r="W886" s="1266"/>
      <c r="X886" s="1266"/>
      <c r="Y886" s="1266"/>
      <c r="Z886" s="1266"/>
      <c r="AA886" s="1266"/>
      <c r="AB886" s="1266"/>
      <c r="AC886" s="1266"/>
      <c r="AD886" s="1266"/>
      <c r="AE886" s="1266"/>
      <c r="AF886" s="1266"/>
      <c r="AG886" s="1266"/>
      <c r="AH886" s="1266"/>
      <c r="AI886" s="1266"/>
      <c r="AJ886" s="1266"/>
      <c r="AK886" s="1266"/>
      <c r="AL886" s="1266"/>
      <c r="AM886" s="61"/>
      <c r="AO886" s="52"/>
      <c r="AP886" s="177"/>
      <c r="AQ886" s="1142">
        <f>SUM(AQ877:AQ885)</f>
        <v>0.37</v>
      </c>
      <c r="AR886" s="11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2">
        <f>SUM(AQ877:AR881)+AQ885</f>
        <v>0.37</v>
      </c>
      <c r="AR888" s="11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9" t="s">
        <v>874</v>
      </c>
      <c r="G890" s="1400"/>
      <c r="H890" s="1400"/>
      <c r="I890" s="1400"/>
      <c r="J890" s="1400"/>
      <c r="K890" s="1400"/>
      <c r="L890" s="1400"/>
      <c r="M890" s="1400"/>
      <c r="N890" s="1400"/>
      <c r="O890" s="1400"/>
      <c r="P890" s="1400"/>
      <c r="Q890" s="1400"/>
      <c r="R890" s="1400"/>
      <c r="S890" s="1400"/>
      <c r="T890" s="1401"/>
      <c r="U890" s="1335" t="s">
        <v>34</v>
      </c>
      <c r="V890" s="1336"/>
      <c r="W890" s="1336"/>
      <c r="X890" s="1336"/>
      <c r="Y890" s="1336"/>
      <c r="Z890" s="1336"/>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7" t="s">
        <v>903</v>
      </c>
      <c r="G891" s="1338"/>
      <c r="H891" s="1338"/>
      <c r="I891" s="1338"/>
      <c r="J891" s="1338"/>
      <c r="K891" s="1338"/>
      <c r="L891" s="1338"/>
      <c r="M891" s="1338"/>
      <c r="N891" s="1338"/>
      <c r="O891" s="1338"/>
      <c r="P891" s="1338"/>
      <c r="Q891" s="1338"/>
      <c r="R891" s="1338"/>
      <c r="S891" s="1338"/>
      <c r="T891" s="1564"/>
      <c r="U891" s="1337"/>
      <c r="V891" s="1338"/>
      <c r="W891" s="1338"/>
      <c r="X891" s="1338"/>
      <c r="Y891" s="1338"/>
      <c r="Z891" s="133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9"/>
      <c r="G892" s="1340"/>
      <c r="H892" s="1340"/>
      <c r="I892" s="1340"/>
      <c r="J892" s="1340"/>
      <c r="K892" s="1340"/>
      <c r="L892" s="1340"/>
      <c r="M892" s="1340"/>
      <c r="N892" s="1340"/>
      <c r="O892" s="1340"/>
      <c r="P892" s="1340"/>
      <c r="Q892" s="1340"/>
      <c r="R892" s="1340"/>
      <c r="S892" s="1340"/>
      <c r="T892" s="1565"/>
      <c r="U892" s="1339"/>
      <c r="V892" s="1340"/>
      <c r="W892" s="1340"/>
      <c r="X892" s="1340"/>
      <c r="Y892" s="1340"/>
      <c r="Z892" s="1340"/>
      <c r="AA892" s="168"/>
      <c r="AB892" s="1214" t="s">
        <v>424</v>
      </c>
      <c r="AC892" s="1214"/>
      <c r="AD892" s="1214"/>
      <c r="AE892" s="121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8" t="s">
        <v>592</v>
      </c>
      <c r="V893" s="1229"/>
      <c r="W893" s="1229"/>
      <c r="X893" s="1229"/>
      <c r="Y893" s="1229"/>
      <c r="Z893" s="1230"/>
      <c r="AA893" s="1190">
        <f>AE545</f>
        <v>34314000</v>
      </c>
      <c r="AB893" s="1191"/>
      <c r="AC893" s="1191"/>
      <c r="AD893" s="1191"/>
      <c r="AE893" s="1191"/>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8" t="s">
        <v>723</v>
      </c>
      <c r="V894" s="1229"/>
      <c r="W894" s="1229"/>
      <c r="X894" s="1229"/>
      <c r="Y894" s="1229"/>
      <c r="Z894" s="1230"/>
      <c r="AA894" s="1190"/>
      <c r="AB894" s="1191"/>
      <c r="AC894" s="1191"/>
      <c r="AD894" s="1191"/>
      <c r="AE894" s="1191"/>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8" t="s">
        <v>642</v>
      </c>
      <c r="V895" s="1229"/>
      <c r="W895" s="1229"/>
      <c r="X895" s="1229"/>
      <c r="Y895" s="1229"/>
      <c r="Z895" s="1230"/>
      <c r="AA895" s="1190"/>
      <c r="AB895" s="1191"/>
      <c r="AC895" s="1191"/>
      <c r="AD895" s="1191"/>
      <c r="AE895" s="1191"/>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8" t="s">
        <v>642</v>
      </c>
      <c r="V896" s="1229"/>
      <c r="W896" s="1229"/>
      <c r="X896" s="1229"/>
      <c r="Y896" s="1229"/>
      <c r="Z896" s="1230"/>
      <c r="AA896" s="1190"/>
      <c r="AB896" s="1191"/>
      <c r="AC896" s="1191"/>
      <c r="AD896" s="1191"/>
      <c r="AE896" s="1191"/>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8" t="s">
        <v>642</v>
      </c>
      <c r="V897" s="1229"/>
      <c r="W897" s="1229"/>
      <c r="X897" s="1229"/>
      <c r="Y897" s="1229"/>
      <c r="Z897" s="1230"/>
      <c r="AA897" s="1190"/>
      <c r="AB897" s="1191"/>
      <c r="AC897" s="1191"/>
      <c r="AD897" s="1191"/>
      <c r="AE897" s="1191"/>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8" t="s">
        <v>642</v>
      </c>
      <c r="V898" s="1229"/>
      <c r="W898" s="1229"/>
      <c r="X898" s="1229"/>
      <c r="Y898" s="1229"/>
      <c r="Z898" s="1230"/>
      <c r="AA898" s="1190"/>
      <c r="AB898" s="1191"/>
      <c r="AC898" s="1191"/>
      <c r="AD898" s="1191"/>
      <c r="AE898" s="1191"/>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8" t="s">
        <v>642</v>
      </c>
      <c r="V899" s="1229"/>
      <c r="W899" s="1229"/>
      <c r="X899" s="1229"/>
      <c r="Y899" s="1229"/>
      <c r="Z899" s="1230"/>
      <c r="AA899" s="1190"/>
      <c r="AB899" s="1191"/>
      <c r="AC899" s="1191"/>
      <c r="AD899" s="1191"/>
      <c r="AE899" s="1191"/>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8" t="s">
        <v>642</v>
      </c>
      <c r="V900" s="1229"/>
      <c r="W900" s="1229"/>
      <c r="X900" s="1229"/>
      <c r="Y900" s="1229"/>
      <c r="Z900" s="1230"/>
      <c r="AA900" s="1190"/>
      <c r="AB900" s="1191"/>
      <c r="AC900" s="1191"/>
      <c r="AD900" s="1191"/>
      <c r="AE900" s="1191"/>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8" t="s">
        <v>642</v>
      </c>
      <c r="V901" s="1229"/>
      <c r="W901" s="1229"/>
      <c r="X901" s="1229"/>
      <c r="Y901" s="1229"/>
      <c r="Z901" s="1230"/>
      <c r="AA901" s="1190"/>
      <c r="AB901" s="1191"/>
      <c r="AC901" s="1191"/>
      <c r="AD901" s="1191"/>
      <c r="AE901" s="1191"/>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8" t="s">
        <v>642</v>
      </c>
      <c r="V902" s="1229"/>
      <c r="W902" s="1229"/>
      <c r="X902" s="1229"/>
      <c r="Y902" s="1229"/>
      <c r="Z902" s="1230"/>
      <c r="AA902" s="1190"/>
      <c r="AB902" s="1191"/>
      <c r="AC902" s="1191"/>
      <c r="AD902" s="1191"/>
      <c r="AE902" s="1191"/>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8" t="s">
        <v>642</v>
      </c>
      <c r="V903" s="1229"/>
      <c r="W903" s="1229"/>
      <c r="X903" s="1229"/>
      <c r="Y903" s="1229"/>
      <c r="Z903" s="1230"/>
      <c r="AA903" s="1190"/>
      <c r="AB903" s="1191"/>
      <c r="AC903" s="1191"/>
      <c r="AD903" s="1191"/>
      <c r="AE903" s="1191"/>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8" t="s">
        <v>642</v>
      </c>
      <c r="V904" s="1229"/>
      <c r="W904" s="1229"/>
      <c r="X904" s="1229"/>
      <c r="Y904" s="1229"/>
      <c r="Z904" s="1230"/>
      <c r="AA904" s="1190"/>
      <c r="AB904" s="1191"/>
      <c r="AC904" s="1191"/>
      <c r="AD904" s="1191"/>
      <c r="AE904" s="1191"/>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8" t="s">
        <v>642</v>
      </c>
      <c r="V905" s="1229"/>
      <c r="W905" s="1229"/>
      <c r="X905" s="1229"/>
      <c r="Y905" s="1229"/>
      <c r="Z905" s="1230"/>
      <c r="AA905" s="1190"/>
      <c r="AB905" s="1191"/>
      <c r="AC905" s="1191"/>
      <c r="AD905" s="1191"/>
      <c r="AE905" s="1191"/>
      <c r="AF905" s="1192"/>
      <c r="AM905" s="1409">
        <f>G734+O778</f>
        <v>86</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8" t="s">
        <v>642</v>
      </c>
      <c r="V906" s="1229"/>
      <c r="W906" s="1229"/>
      <c r="X906" s="1229"/>
      <c r="Y906" s="1229"/>
      <c r="Z906" s="1230"/>
      <c r="AA906" s="1190"/>
      <c r="AB906" s="1191"/>
      <c r="AC906" s="1191"/>
      <c r="AD906" s="1191"/>
      <c r="AE906" s="1191"/>
      <c r="AF906" s="1192"/>
      <c r="AM906" s="52"/>
      <c r="AN906" s="21"/>
      <c r="AO906" s="1383">
        <f>ROUNDDOWN(X999/I999,2)</f>
        <v>0.65</v>
      </c>
      <c r="AP906" s="1384"/>
      <c r="AQ906" s="1384"/>
      <c r="AR906" s="138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8" t="s">
        <v>642</v>
      </c>
      <c r="V907" s="1229"/>
      <c r="W907" s="1229"/>
      <c r="X907" s="1229"/>
      <c r="Y907" s="1229"/>
      <c r="Z907" s="1230"/>
      <c r="AA907" s="1190"/>
      <c r="AB907" s="1191"/>
      <c r="AC907" s="1191"/>
      <c r="AD907" s="1191"/>
      <c r="AE907" s="1191"/>
      <c r="AF907" s="1192"/>
      <c r="AM907" s="52"/>
      <c r="AN907" s="52"/>
      <c r="AO907" s="1361">
        <f>ROUNDDOWN(X1003/I1003,2)</f>
        <v>0</v>
      </c>
      <c r="AP907" s="1362"/>
      <c r="AQ907" s="1362"/>
      <c r="AR907" s="136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8" t="s">
        <v>723</v>
      </c>
      <c r="Q908" s="1229"/>
      <c r="R908" s="1229"/>
      <c r="S908" s="1229"/>
      <c r="T908" s="1230"/>
      <c r="U908" s="1228" t="s">
        <v>642</v>
      </c>
      <c r="V908" s="1229"/>
      <c r="W908" s="1229"/>
      <c r="X908" s="1229"/>
      <c r="Y908" s="1229"/>
      <c r="Z908" s="1230"/>
      <c r="AA908" s="1190"/>
      <c r="AB908" s="1191"/>
      <c r="AC908" s="1191"/>
      <c r="AD908" s="1191"/>
      <c r="AE908" s="1191"/>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90" t="str">
        <f>C619</f>
        <v>HCD AHSC Loan</v>
      </c>
      <c r="J909" s="1391"/>
      <c r="K909" s="1391"/>
      <c r="L909" s="1391"/>
      <c r="M909" s="1391"/>
      <c r="N909" s="1391"/>
      <c r="O909" s="1391"/>
      <c r="P909" s="1391"/>
      <c r="Q909" s="1391"/>
      <c r="R909" s="1391"/>
      <c r="S909" s="1391"/>
      <c r="T909" s="1392"/>
      <c r="U909" s="1381" t="s">
        <v>592</v>
      </c>
      <c r="V909" s="1229"/>
      <c r="W909" s="1229"/>
      <c r="X909" s="1229"/>
      <c r="Y909" s="1229"/>
      <c r="Z909" s="1230"/>
      <c r="AA909" s="1190">
        <f>AG619</f>
        <v>12777880</v>
      </c>
      <c r="AB909" s="1191"/>
      <c r="AC909" s="1191"/>
      <c r="AD909" s="1191"/>
      <c r="AE909" s="1191"/>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5" t="str">
        <f>C620</f>
        <v>City of San Jose Loan</v>
      </c>
      <c r="J910" s="1156"/>
      <c r="K910" s="1156"/>
      <c r="L910" s="1156"/>
      <c r="M910" s="1156"/>
      <c r="N910" s="1156"/>
      <c r="O910" s="1156"/>
      <c r="P910" s="1156"/>
      <c r="Q910" s="1156"/>
      <c r="R910" s="1156"/>
      <c r="S910" s="1156"/>
      <c r="T910" s="1157"/>
      <c r="U910" s="1228" t="s">
        <v>592</v>
      </c>
      <c r="V910" s="1229"/>
      <c r="W910" s="1229"/>
      <c r="X910" s="1229"/>
      <c r="Y910" s="1229"/>
      <c r="Z910" s="1230"/>
      <c r="AA910" s="1190">
        <f>AG620+AG624</f>
        <v>13947984</v>
      </c>
      <c r="AB910" s="1191"/>
      <c r="AC910" s="1191"/>
      <c r="AD910" s="1191"/>
      <c r="AE910" s="1191"/>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5" t="str">
        <f>C622</f>
        <v>HCD Infill Loan</v>
      </c>
      <c r="J911" s="1156"/>
      <c r="K911" s="1156"/>
      <c r="L911" s="1156"/>
      <c r="M911" s="1156"/>
      <c r="N911" s="1156"/>
      <c r="O911" s="1156"/>
      <c r="P911" s="1156"/>
      <c r="Q911" s="1156"/>
      <c r="R911" s="1156"/>
      <c r="S911" s="1156"/>
      <c r="T911" s="1157"/>
      <c r="U911" s="1228" t="s">
        <v>592</v>
      </c>
      <c r="V911" s="1229"/>
      <c r="W911" s="1229"/>
      <c r="X911" s="1229"/>
      <c r="Y911" s="1229"/>
      <c r="Z911" s="1230"/>
      <c r="AA911" s="1190">
        <f>AG622</f>
        <v>3577755</v>
      </c>
      <c r="AB911" s="1191"/>
      <c r="AC911" s="1191"/>
      <c r="AD911" s="1191"/>
      <c r="AE911" s="1191"/>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5" t="s">
        <v>357</v>
      </c>
      <c r="J912" s="1156"/>
      <c r="K912" s="1156"/>
      <c r="L912" s="1156"/>
      <c r="M912" s="1156"/>
      <c r="N912" s="1156"/>
      <c r="O912" s="1156"/>
      <c r="P912" s="1156"/>
      <c r="Q912" s="1156"/>
      <c r="R912" s="1156"/>
      <c r="S912" s="1156"/>
      <c r="T912" s="1157"/>
      <c r="U912" s="1228" t="s">
        <v>642</v>
      </c>
      <c r="V912" s="1229"/>
      <c r="W912" s="1229"/>
      <c r="X912" s="1229"/>
      <c r="Y912" s="1229"/>
      <c r="Z912" s="1230"/>
      <c r="AA912" s="1190"/>
      <c r="AB912" s="1191"/>
      <c r="AC912" s="1191"/>
      <c r="AD912" s="1191"/>
      <c r="AE912" s="1191"/>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2"/>
      <c r="N917" s="1216"/>
      <c r="O917" s="1216"/>
      <c r="P917" s="1216"/>
      <c r="Q917" s="1216"/>
      <c r="R917" s="1216"/>
      <c r="S917" s="1273"/>
      <c r="U917" s="103" t="s">
        <v>11</v>
      </c>
      <c r="V917" s="77"/>
      <c r="W917" s="77"/>
      <c r="X917" s="77"/>
      <c r="Y917" s="77"/>
      <c r="Z917" s="77"/>
      <c r="AA917" s="77"/>
      <c r="AB917" s="77"/>
      <c r="AC917" s="77"/>
      <c r="AD917" s="78"/>
      <c r="AE917" s="1272"/>
      <c r="AF917" s="1216"/>
      <c r="AG917" s="1216"/>
      <c r="AH917" s="1216"/>
      <c r="AI917" s="1216"/>
      <c r="AJ917" s="1216"/>
      <c r="AK917" s="127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2"/>
      <c r="N918" s="1353"/>
      <c r="O918" s="1353"/>
      <c r="P918" s="1353"/>
      <c r="Q918" s="1353"/>
      <c r="R918" s="1353"/>
      <c r="S918" s="1354"/>
      <c r="U918" s="103" t="s">
        <v>12</v>
      </c>
      <c r="V918" s="77"/>
      <c r="W918" s="77"/>
      <c r="X918" s="77"/>
      <c r="Y918" s="77"/>
      <c r="Z918" s="77"/>
      <c r="AA918" s="77"/>
      <c r="AB918" s="77"/>
      <c r="AC918" s="77"/>
      <c r="AD918" s="78"/>
      <c r="AE918" s="1352"/>
      <c r="AF918" s="1353"/>
      <c r="AG918" s="1353"/>
      <c r="AH918" s="1353"/>
      <c r="AI918" s="1353"/>
      <c r="AJ918" s="1353"/>
      <c r="AK918" s="13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5" t="s">
        <v>329</v>
      </c>
      <c r="K919" s="1376"/>
      <c r="L919" s="1376"/>
      <c r="M919" s="1376"/>
      <c r="N919" s="1376"/>
      <c r="O919" s="1376"/>
      <c r="P919" s="1376"/>
      <c r="Q919" s="1376"/>
      <c r="R919" s="1376"/>
      <c r="S919" s="1377"/>
      <c r="U919" s="103" t="s">
        <v>975</v>
      </c>
      <c r="V919" s="77"/>
      <c r="W919" s="77"/>
      <c r="AB919" s="1375" t="s">
        <v>329</v>
      </c>
      <c r="AC919" s="1376"/>
      <c r="AD919" s="1376"/>
      <c r="AE919" s="1376"/>
      <c r="AF919" s="1376"/>
      <c r="AG919" s="1376"/>
      <c r="AH919" s="1376"/>
      <c r="AI919" s="1376"/>
      <c r="AJ919" s="1376"/>
      <c r="AK919" s="137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8"/>
      <c r="N920" s="1365"/>
      <c r="O920" s="1365"/>
      <c r="P920" s="1365"/>
      <c r="Q920" s="1365"/>
      <c r="R920" s="1365"/>
      <c r="S920" s="1366"/>
      <c r="U920" s="103" t="s">
        <v>13</v>
      </c>
      <c r="V920" s="77"/>
      <c r="W920" s="77"/>
      <c r="X920" s="77"/>
      <c r="Y920" s="77"/>
      <c r="Z920" s="77"/>
      <c r="AA920" s="77"/>
      <c r="AB920" s="77"/>
      <c r="AC920" s="77"/>
      <c r="AD920" s="78"/>
      <c r="AE920" s="1364"/>
      <c r="AF920" s="1365"/>
      <c r="AG920" s="1365"/>
      <c r="AH920" s="1365"/>
      <c r="AI920" s="1365"/>
      <c r="AJ920" s="1365"/>
      <c r="AK920" s="136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7"/>
      <c r="N921" s="1148"/>
      <c r="O921" s="1148"/>
      <c r="P921" s="1148"/>
      <c r="Q921" s="1148"/>
      <c r="R921" s="1148"/>
      <c r="S921" s="1149"/>
      <c r="U921" s="103" t="s">
        <v>14</v>
      </c>
      <c r="V921" s="77"/>
      <c r="W921" s="77"/>
      <c r="X921" s="77"/>
      <c r="Y921" s="77"/>
      <c r="Z921" s="77"/>
      <c r="AA921" s="77"/>
      <c r="AB921" s="77"/>
      <c r="AC921" s="77"/>
      <c r="AD921" s="78"/>
      <c r="AE921" s="1147"/>
      <c r="AF921" s="1148"/>
      <c r="AG921" s="1148"/>
      <c r="AH921" s="1148"/>
      <c r="AI921" s="1148"/>
      <c r="AJ921" s="1148"/>
      <c r="AK921" s="11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c r="N922" s="1191"/>
      <c r="O922" s="1191"/>
      <c r="P922" s="1191"/>
      <c r="Q922" s="1191"/>
      <c r="R922" s="1191"/>
      <c r="S922" s="1192"/>
      <c r="U922" s="103" t="s">
        <v>15</v>
      </c>
      <c r="V922" s="77"/>
      <c r="W922" s="77"/>
      <c r="X922" s="77"/>
      <c r="Y922" s="77"/>
      <c r="Z922" s="77"/>
      <c r="AA922" s="77"/>
      <c r="AB922" s="77"/>
      <c r="AC922" s="77"/>
      <c r="AD922" s="78"/>
      <c r="AE922" s="1190"/>
      <c r="AF922" s="1191"/>
      <c r="AG922" s="1191"/>
      <c r="AH922" s="1191"/>
      <c r="AI922" s="1191"/>
      <c r="AJ922" s="1191"/>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c r="N923" s="1191"/>
      <c r="O923" s="1191"/>
      <c r="P923" s="1191"/>
      <c r="Q923" s="1191"/>
      <c r="R923" s="1191"/>
      <c r="S923" s="1192"/>
      <c r="U923" s="103" t="s">
        <v>16</v>
      </c>
      <c r="V923" s="77"/>
      <c r="W923" s="77"/>
      <c r="X923" s="77"/>
      <c r="Y923" s="77"/>
      <c r="Z923" s="77"/>
      <c r="AA923" s="77"/>
      <c r="AB923" s="77"/>
      <c r="AC923" s="77"/>
      <c r="AD923" s="78"/>
      <c r="AE923" s="1190"/>
      <c r="AF923" s="1191"/>
      <c r="AG923" s="1191"/>
      <c r="AH923" s="1191"/>
      <c r="AI923" s="1191"/>
      <c r="AJ923" s="1191"/>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7"/>
      <c r="N924" s="1348"/>
      <c r="O924" s="1348"/>
      <c r="P924" s="1348"/>
      <c r="Q924" s="1348"/>
      <c r="R924" s="1348"/>
      <c r="S924" s="1349"/>
      <c r="U924" s="103" t="s">
        <v>621</v>
      </c>
      <c r="V924" s="77"/>
      <c r="W924" s="77"/>
      <c r="X924" s="77"/>
      <c r="Y924" s="77"/>
      <c r="Z924" s="77"/>
      <c r="AA924" s="77"/>
      <c r="AB924" s="77"/>
      <c r="AC924" s="77"/>
      <c r="AD924" s="78"/>
      <c r="AE924" s="1347"/>
      <c r="AF924" s="1348"/>
      <c r="AG924" s="1348"/>
      <c r="AH924" s="1348"/>
      <c r="AI924" s="1348"/>
      <c r="AJ924" s="1348"/>
      <c r="AK924" s="1349"/>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7"/>
      <c r="N929" s="1208"/>
      <c r="O929" s="1208"/>
      <c r="P929" s="1208"/>
      <c r="Q929" s="1208"/>
      <c r="R929" s="1208"/>
      <c r="S929" s="1209"/>
      <c r="T929" s="103" t="s">
        <v>872</v>
      </c>
      <c r="U929" s="77"/>
      <c r="V929" s="77"/>
      <c r="W929" s="77"/>
      <c r="X929" s="77"/>
      <c r="Y929" s="77"/>
      <c r="Z929" s="78"/>
      <c r="AA929" s="1207"/>
      <c r="AB929" s="1208"/>
      <c r="AC929" s="1208"/>
      <c r="AD929" s="1208"/>
      <c r="AE929" s="1208"/>
      <c r="AF929" s="1208"/>
      <c r="AG929" s="1209"/>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7"/>
      <c r="N930" s="1208"/>
      <c r="O930" s="1208"/>
      <c r="P930" s="1208"/>
      <c r="Q930" s="1208"/>
      <c r="R930" s="1208"/>
      <c r="S930" s="1209"/>
      <c r="T930" s="103" t="s">
        <v>871</v>
      </c>
      <c r="U930" s="77"/>
      <c r="V930" s="77"/>
      <c r="W930" s="77"/>
      <c r="X930" s="77"/>
      <c r="Y930" s="77"/>
      <c r="Z930" s="78"/>
      <c r="AA930" s="1207"/>
      <c r="AB930" s="1208"/>
      <c r="AC930" s="1208"/>
      <c r="AD930" s="1208"/>
      <c r="AE930" s="1208"/>
      <c r="AF930" s="1208"/>
      <c r="AG930" s="1209"/>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9" t="s">
        <v>642</v>
      </c>
      <c r="N931" s="1370"/>
      <c r="O931" s="1370"/>
      <c r="P931" s="1370"/>
      <c r="Q931" s="1370"/>
      <c r="R931" s="1370"/>
      <c r="S931" s="1371"/>
      <c r="T931" s="76" t="s">
        <v>360</v>
      </c>
      <c r="U931" s="77"/>
      <c r="V931" s="77"/>
      <c r="W931" s="77"/>
      <c r="X931" s="77"/>
      <c r="Y931" s="77"/>
      <c r="Z931" s="78"/>
      <c r="AA931" s="1207"/>
      <c r="AB931" s="1208"/>
      <c r="AC931" s="1208"/>
      <c r="AD931" s="1208"/>
      <c r="AE931" s="1208"/>
      <c r="AF931" s="1208"/>
      <c r="AG931" s="1209"/>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7"/>
      <c r="N932" s="1208"/>
      <c r="O932" s="1208"/>
      <c r="P932" s="1208"/>
      <c r="Q932" s="1208"/>
      <c r="R932" s="1208"/>
      <c r="S932" s="1209"/>
      <c r="T932" s="76" t="s">
        <v>361</v>
      </c>
      <c r="U932" s="77"/>
      <c r="V932" s="77"/>
      <c r="W932" s="77"/>
      <c r="X932" s="77"/>
      <c r="Y932" s="77"/>
      <c r="Z932" s="78"/>
      <c r="AA932" s="1207"/>
      <c r="AB932" s="1208"/>
      <c r="AC932" s="1208"/>
      <c r="AD932" s="1208"/>
      <c r="AE932" s="1208"/>
      <c r="AF932" s="1208"/>
      <c r="AG932" s="1209"/>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7"/>
      <c r="N933" s="1208"/>
      <c r="O933" s="1208"/>
      <c r="P933" s="1208"/>
      <c r="Q933" s="1208"/>
      <c r="R933" s="1208"/>
      <c r="S933" s="1209"/>
      <c r="T933" s="76" t="s">
        <v>408</v>
      </c>
      <c r="U933" s="77"/>
      <c r="V933" s="77"/>
      <c r="W933" s="77"/>
      <c r="X933" s="77"/>
      <c r="Y933" s="77"/>
      <c r="Z933" s="78"/>
      <c r="AA933" s="1207"/>
      <c r="AB933" s="1208"/>
      <c r="AC933" s="1208"/>
      <c r="AD933" s="1208"/>
      <c r="AE933" s="1208"/>
      <c r="AF933" s="1208"/>
      <c r="AG933" s="1209"/>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8" t="s">
        <v>329</v>
      </c>
      <c r="N934" s="1359"/>
      <c r="O934" s="1359"/>
      <c r="P934" s="1359"/>
      <c r="Q934" s="1359"/>
      <c r="R934" s="1359"/>
      <c r="S934" s="1360"/>
      <c r="T934" s="1330"/>
      <c r="U934" s="1331"/>
      <c r="V934" s="1331"/>
      <c r="W934" s="1331"/>
      <c r="X934" s="1331"/>
      <c r="Y934" s="1331"/>
      <c r="Z934" s="1332"/>
      <c r="AA934" s="1207"/>
      <c r="AB934" s="1208"/>
      <c r="AC934" s="1208"/>
      <c r="AD934" s="1208"/>
      <c r="AE934" s="1208"/>
      <c r="AF934" s="1208"/>
      <c r="AG934" s="1209"/>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7"/>
      <c r="N935" s="1208"/>
      <c r="O935" s="1208"/>
      <c r="P935" s="1208"/>
      <c r="Q935" s="1208"/>
      <c r="R935" s="1208"/>
      <c r="S935" s="1209"/>
      <c r="T935" s="1330"/>
      <c r="U935" s="1331"/>
      <c r="V935" s="1331"/>
      <c r="W935" s="1331"/>
      <c r="X935" s="1331"/>
      <c r="Y935" s="1331"/>
      <c r="Z935" s="1332"/>
      <c r="AA935" s="1207"/>
      <c r="AB935" s="1208"/>
      <c r="AC935" s="1208"/>
      <c r="AD935" s="1208"/>
      <c r="AE935" s="1208"/>
      <c r="AF935" s="1208"/>
      <c r="AG935" s="1209"/>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0" t="s">
        <v>723</v>
      </c>
      <c r="P936" s="1301"/>
      <c r="Q936" s="142"/>
      <c r="R936" s="142"/>
      <c r="S936" s="143"/>
      <c r="T936" s="71" t="s">
        <v>177</v>
      </c>
      <c r="U936" s="72"/>
      <c r="V936" s="72"/>
      <c r="W936" s="1166" t="s">
        <v>357</v>
      </c>
      <c r="X936" s="1167"/>
      <c r="Y936" s="1167"/>
      <c r="Z936" s="1167"/>
      <c r="AA936" s="1167"/>
      <c r="AB936" s="1167"/>
      <c r="AC936" s="1167"/>
      <c r="AD936" s="1167"/>
      <c r="AE936" s="1167"/>
      <c r="AF936" s="1167"/>
      <c r="AG936" s="1168"/>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2" t="s">
        <v>36</v>
      </c>
      <c r="G937" s="1303"/>
      <c r="H937" s="1303"/>
      <c r="I937" s="1303"/>
      <c r="J937" s="1303"/>
      <c r="K937" s="1303"/>
      <c r="L937" s="1303"/>
      <c r="M937" s="1207"/>
      <c r="N937" s="1208"/>
      <c r="O937" s="1208"/>
      <c r="P937" s="1208"/>
      <c r="Q937" s="1208"/>
      <c r="R937" s="1208"/>
      <c r="S937" s="1209"/>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5" t="s">
        <v>595</v>
      </c>
      <c r="B941" s="1265"/>
      <c r="C941" s="1265"/>
      <c r="D941" s="1265"/>
      <c r="E941" s="1265"/>
      <c r="F941" s="1265"/>
      <c r="G941" s="1265"/>
      <c r="H941" s="1265"/>
      <c r="I941" s="1265"/>
      <c r="J941" s="1265"/>
      <c r="K941" s="1265"/>
      <c r="L941" s="1265"/>
      <c r="M941" s="1265"/>
      <c r="N941" s="1265"/>
      <c r="O941" s="1265"/>
      <c r="P941" s="1265"/>
      <c r="Q941" s="1265"/>
      <c r="R941" s="1265"/>
      <c r="S941" s="1265"/>
      <c r="T941" s="1265"/>
      <c r="U941" s="1265"/>
      <c r="V941" s="1265"/>
      <c r="W941" s="1265"/>
      <c r="X941" s="1265"/>
      <c r="Y941" s="1265"/>
      <c r="Z941" s="1265"/>
      <c r="AA941" s="1265"/>
      <c r="AB941" s="1265"/>
      <c r="AC941" s="1265"/>
      <c r="AD941" s="1265"/>
      <c r="AE941" s="1265"/>
      <c r="AF941" s="1265"/>
      <c r="AG941" s="1265"/>
      <c r="AH941" s="1265"/>
      <c r="AI941" s="1265"/>
      <c r="AJ941" s="1265"/>
      <c r="AK941" s="1265"/>
      <c r="AL941" s="1265"/>
      <c r="AM941" s="52"/>
      <c r="AN941" s="52"/>
      <c r="AO941" s="21"/>
      <c r="AP941" s="21"/>
      <c r="AQ941" s="21"/>
      <c r="AR941" s="21"/>
      <c r="AS941" s="21"/>
      <c r="AT941" s="1151"/>
      <c r="AU941" s="1151"/>
      <c r="AV941" s="1151"/>
      <c r="AW941" s="1151"/>
      <c r="AX941" s="1151"/>
      <c r="AY941" s="115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6"/>
      <c r="B942" s="1266"/>
      <c r="C942" s="1266"/>
      <c r="D942" s="1266"/>
      <c r="E942" s="1266"/>
      <c r="F942" s="1266"/>
      <c r="G942" s="1266"/>
      <c r="H942" s="1266"/>
      <c r="I942" s="1266"/>
      <c r="J942" s="1266"/>
      <c r="K942" s="1266"/>
      <c r="L942" s="1266"/>
      <c r="M942" s="1266"/>
      <c r="N942" s="1266"/>
      <c r="O942" s="1266"/>
      <c r="P942" s="1266"/>
      <c r="Q942" s="1266"/>
      <c r="R942" s="1266"/>
      <c r="S942" s="1266"/>
      <c r="T942" s="1266"/>
      <c r="U942" s="1266"/>
      <c r="V942" s="1266"/>
      <c r="W942" s="1266"/>
      <c r="X942" s="1266"/>
      <c r="Y942" s="1266"/>
      <c r="Z942" s="1266"/>
      <c r="AA942" s="1266"/>
      <c r="AB942" s="1266"/>
      <c r="AC942" s="1266"/>
      <c r="AD942" s="1266"/>
      <c r="AE942" s="1266"/>
      <c r="AF942" s="1266"/>
      <c r="AG942" s="1266"/>
      <c r="AH942" s="1266"/>
      <c r="AI942" s="1266"/>
      <c r="AJ942" s="1266"/>
      <c r="AK942" s="1266"/>
      <c r="AL942" s="126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7" t="s">
        <v>689</v>
      </c>
      <c r="C946" s="1367"/>
      <c r="D946" s="1367"/>
      <c r="E946" s="1367"/>
      <c r="F946" s="1367"/>
      <c r="G946" s="1367"/>
      <c r="H946" s="1367"/>
      <c r="I946" s="1367"/>
      <c r="J946" s="1367"/>
      <c r="K946" s="1367"/>
      <c r="L946" s="1367" t="s">
        <v>690</v>
      </c>
      <c r="M946" s="1367"/>
      <c r="N946" s="1367"/>
      <c r="O946" s="1367"/>
      <c r="P946" s="1367"/>
      <c r="Q946" s="1367"/>
      <c r="R946" s="1367"/>
      <c r="S946" s="1367"/>
      <c r="T946" s="1367"/>
      <c r="U946" s="1367"/>
      <c r="V946" s="1367" t="s">
        <v>691</v>
      </c>
      <c r="W946" s="1367"/>
      <c r="X946" s="1367"/>
      <c r="Y946" s="1367"/>
      <c r="Z946" s="1367"/>
      <c r="AA946" s="1367"/>
      <c r="AB946" s="1367"/>
      <c r="AC946" s="1367"/>
      <c r="AD946" s="1378" t="s">
        <v>692</v>
      </c>
      <c r="AE946" s="1379"/>
      <c r="AF946" s="1379"/>
      <c r="AG946" s="1379"/>
      <c r="AH946" s="1379"/>
      <c r="AI946" s="1379"/>
      <c r="AJ946" s="1379"/>
      <c r="AK946" s="138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5" t="s">
        <v>684</v>
      </c>
      <c r="C947" s="1206"/>
      <c r="D947" s="1206"/>
      <c r="E947" s="1206"/>
      <c r="F947" s="1206"/>
      <c r="G947" s="1206"/>
      <c r="H947" s="1206"/>
      <c r="I947" s="1206"/>
      <c r="J947" s="1206"/>
      <c r="K947" s="1206"/>
      <c r="L947" s="1344">
        <f>IF(ISNA(IF($BA$779="4%",(INDEX($BC$789:$BG$846,MATCH($BO$779,$BB$789:$BB$846,0),MATCH(B947,$BC$788:$BG$788,0))),(INDEX($BJ$789:$BN$846,MATCH($BO$779,$BI$789:$BI$846,0),MATCH(B947,$BJ$788:$BN$788,0))))),0,IF($BA$779="4%",(INDEX($BC$789:$BG$846,MATCH($BO$779,$BB$789:$BB$846,0),MATCH(B947,$BC$788:$BG$788,0))),(INDEX($BJ$789:$BN$846,MATCH($BO$779,$BI$789:$BI$846,0),MATCH(B947,$BJ$788:$BN$788,0)))))</f>
        <v>319811</v>
      </c>
      <c r="M947" s="1345"/>
      <c r="N947" s="1345"/>
      <c r="O947" s="1345"/>
      <c r="P947" s="1345"/>
      <c r="Q947" s="1345"/>
      <c r="R947" s="1345"/>
      <c r="S947" s="1345"/>
      <c r="T947" s="1345"/>
      <c r="U947" s="1346"/>
      <c r="V947" s="1374">
        <f>BA635</f>
        <v>19</v>
      </c>
      <c r="W947" s="1374"/>
      <c r="X947" s="1374"/>
      <c r="Y947" s="1374"/>
      <c r="Z947" s="1374"/>
      <c r="AA947" s="1374"/>
      <c r="AB947" s="1374"/>
      <c r="AC947" s="1374"/>
      <c r="AD947" s="1288">
        <f>IF(ISERROR((L947*V947)),0,(L947*V947))</f>
        <v>6076409</v>
      </c>
      <c r="AE947" s="1289"/>
      <c r="AF947" s="1289"/>
      <c r="AG947" s="1289"/>
      <c r="AH947" s="1289"/>
      <c r="AI947" s="1289"/>
      <c r="AJ947" s="1289"/>
      <c r="AK947" s="129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5" t="s">
        <v>348</v>
      </c>
      <c r="C948" s="1205"/>
      <c r="D948" s="1205"/>
      <c r="E948" s="1205"/>
      <c r="F948" s="1205"/>
      <c r="G948" s="1205"/>
      <c r="H948" s="1205"/>
      <c r="I948" s="1205"/>
      <c r="J948" s="1205"/>
      <c r="K948" s="1205"/>
      <c r="L948" s="1344">
        <f>IF(ISNA(IF($BA$779="4%",(INDEX($BC$789:$BG$846,MATCH($BO$779,$BB$789:$BB$846,0),MATCH(B948,$BC$788:$BG$788,0))),(INDEX($BJ$789:$BN$846,MATCH($BO$779,$BI$789:$BI$846,0),MATCH(B948,$BJ$788:$BN$788,0))))),0,IF($BA$779="4%",(INDEX($BC$789:$BG$846,MATCH($BO$779,$BB$789:$BB$846,0),MATCH(B948,$BC$788:$BG$788,0))),(INDEX($BJ$789:$BN$846,MATCH($BO$779,$BI$789:$BI$846,0),MATCH(B948,$BJ$788:$BN$788,0)))))</f>
        <v>368739</v>
      </c>
      <c r="M948" s="1345"/>
      <c r="N948" s="1345"/>
      <c r="O948" s="1345"/>
      <c r="P948" s="1345"/>
      <c r="Q948" s="1345"/>
      <c r="R948" s="1345"/>
      <c r="S948" s="1345"/>
      <c r="T948" s="1345"/>
      <c r="U948" s="1346"/>
      <c r="V948" s="1374">
        <f>BF635</f>
        <v>54</v>
      </c>
      <c r="W948" s="1374"/>
      <c r="X948" s="1374"/>
      <c r="Y948" s="1374"/>
      <c r="Z948" s="1374"/>
      <c r="AA948" s="1374"/>
      <c r="AB948" s="1374"/>
      <c r="AC948" s="1374"/>
      <c r="AD948" s="1288">
        <f>IF(ISERROR((L948*V948)),0,(L948*V948))</f>
        <v>19911906</v>
      </c>
      <c r="AE948" s="1289"/>
      <c r="AF948" s="1289"/>
      <c r="AG948" s="1289"/>
      <c r="AH948" s="1289"/>
      <c r="AI948" s="1289"/>
      <c r="AJ948" s="1289"/>
      <c r="AK948" s="129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5" t="s">
        <v>170</v>
      </c>
      <c r="C949" s="1205"/>
      <c r="D949" s="1205"/>
      <c r="E949" s="1205"/>
      <c r="F949" s="1205"/>
      <c r="G949" s="1205"/>
      <c r="H949" s="1205"/>
      <c r="I949" s="1205"/>
      <c r="J949" s="1205"/>
      <c r="K949" s="1205"/>
      <c r="L949" s="1344">
        <f>IF(ISNA(IF($BA$779="4%",(INDEX($BC$789:$BG$846,MATCH($BO$779,$BB$789:$BB$846,0),MATCH(B949,$BC$788:$BG$788,0))),(INDEX($BJ$789:$BN$846,MATCH($BO$779,$BI$789:$BI$846,0),MATCH(B949,$BJ$788:$BN$788,0))))),0,IF($BA$779="4%",(INDEX($BC$789:$BG$846,MATCH($BO$779,$BB$789:$BB$846,0),MATCH(B949,$BC$788:$BG$788,0))),(INDEX($BJ$789:$BN$846,MATCH($BO$779,$BI$789:$BI$846,0),MATCH(B949,$BJ$788:$BN$788,0)))))</f>
        <v>444800</v>
      </c>
      <c r="M949" s="1345"/>
      <c r="N949" s="1345"/>
      <c r="O949" s="1345"/>
      <c r="P949" s="1345"/>
      <c r="Q949" s="1345"/>
      <c r="R949" s="1345"/>
      <c r="S949" s="1345"/>
      <c r="T949" s="1345"/>
      <c r="U949" s="1346"/>
      <c r="V949" s="1374">
        <f>BK635</f>
        <v>14</v>
      </c>
      <c r="W949" s="1374"/>
      <c r="X949" s="1374"/>
      <c r="Y949" s="1374"/>
      <c r="Z949" s="1374"/>
      <c r="AA949" s="1374"/>
      <c r="AB949" s="1374"/>
      <c r="AC949" s="1374"/>
      <c r="AD949" s="1288">
        <f>IF(ISERROR((L949*V949)),0,(L949*V949))</f>
        <v>6227200</v>
      </c>
      <c r="AE949" s="1289"/>
      <c r="AF949" s="1289"/>
      <c r="AG949" s="1289"/>
      <c r="AH949" s="1289"/>
      <c r="AI949" s="1289"/>
      <c r="AJ949" s="1289"/>
      <c r="AK949" s="129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5" t="s">
        <v>171</v>
      </c>
      <c r="C950" s="1205"/>
      <c r="D950" s="1205"/>
      <c r="E950" s="1205"/>
      <c r="F950" s="1205"/>
      <c r="G950" s="1205"/>
      <c r="H950" s="1205"/>
      <c r="I950" s="1205"/>
      <c r="J950" s="1205"/>
      <c r="K950" s="1205"/>
      <c r="L950" s="1344">
        <f>IF(ISNA(IF($BA$779="4%",(INDEX($BC$789:$BG$846,MATCH($BO$779,$BB$789:$BB$846,0),MATCH(B950,$BC$788:$BG$788,0))),(INDEX($BJ$789:$BN$846,MATCH($BO$779,$BI$789:$BI$846,0),MATCH(B950,$BJ$788:$BN$788,0))))),0,IF($BA$779="4%",(INDEX($BC$789:$BG$846,MATCH($BO$779,$BB$789:$BB$846,0),MATCH(B950,$BC$788:$BG$788,0))),(INDEX($BJ$789:$BN$846,MATCH($BO$779,$BI$789:$BI$846,0),MATCH(B950,$BJ$788:$BN$788,0)))))</f>
        <v>569344</v>
      </c>
      <c r="M950" s="1345"/>
      <c r="N950" s="1345"/>
      <c r="O950" s="1345"/>
      <c r="P950" s="1345"/>
      <c r="Q950" s="1345"/>
      <c r="R950" s="1345"/>
      <c r="S950" s="1345"/>
      <c r="T950" s="1345"/>
      <c r="U950" s="1346"/>
      <c r="V950" s="1374">
        <f>BP635</f>
        <v>0</v>
      </c>
      <c r="W950" s="1374"/>
      <c r="X950" s="1374"/>
      <c r="Y950" s="1374"/>
      <c r="Z950" s="1374"/>
      <c r="AA950" s="1374"/>
      <c r="AB950" s="1374"/>
      <c r="AC950" s="1374"/>
      <c r="AD950" s="1288">
        <f>IF(ISERROR((L950*V950)),0,(L950*V950))</f>
        <v>0</v>
      </c>
      <c r="AE950" s="1289"/>
      <c r="AF950" s="1289"/>
      <c r="AG950" s="1289"/>
      <c r="AH950" s="1289"/>
      <c r="AI950" s="1289"/>
      <c r="AJ950" s="1289"/>
      <c r="AK950" s="129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05" t="s">
        <v>507</v>
      </c>
      <c r="C951" s="1205"/>
      <c r="D951" s="1205"/>
      <c r="E951" s="1205"/>
      <c r="F951" s="1205"/>
      <c r="G951" s="1205"/>
      <c r="H951" s="1205"/>
      <c r="I951" s="1205"/>
      <c r="J951" s="1205"/>
      <c r="K951" s="1205"/>
      <c r="L951" s="1344">
        <f>IF(ISNA(IF($BA$779="4%",(INDEX($BC$789:$BG$846,MATCH($BO$779,$BB$789:$BB$846,0),MATCH(B951,$BC$788:$BG$788,0))),(INDEX($BJ$789:$BN$846,MATCH($BO$779,$BI$789:$BI$846,0),MATCH(B951,$BJ$788:$BN$788,0))))),0,IF($BA$779="4%",(INDEX($BC$789:$BG$846,MATCH($BO$779,$BB$789:$BB$846,0),MATCH(B951,$BC$788:$BG$788,0))),(INDEX($BJ$789:$BN$846,MATCH($BO$779,$BI$789:$BI$846,0),MATCH(B951,$BJ$788:$BN$788,0)))))</f>
        <v>634285</v>
      </c>
      <c r="M951" s="1345"/>
      <c r="N951" s="1345"/>
      <c r="O951" s="1345"/>
      <c r="P951" s="1345"/>
      <c r="Q951" s="1345"/>
      <c r="R951" s="1345"/>
      <c r="S951" s="1345"/>
      <c r="T951" s="1345"/>
      <c r="U951" s="1346"/>
      <c r="V951" s="1374">
        <f>BZ635+BU635</f>
        <v>0</v>
      </c>
      <c r="W951" s="1374"/>
      <c r="X951" s="1374"/>
      <c r="Y951" s="1374"/>
      <c r="Z951" s="1374"/>
      <c r="AA951" s="1374"/>
      <c r="AB951" s="1374"/>
      <c r="AC951" s="1374"/>
      <c r="AD951" s="1288">
        <f>IF(ISERROR((L951*V951)),0,(L951*V951))</f>
        <v>0</v>
      </c>
      <c r="AE951" s="1289"/>
      <c r="AF951" s="1289"/>
      <c r="AG951" s="1289"/>
      <c r="AH951" s="1289"/>
      <c r="AI951" s="1289"/>
      <c r="AJ951" s="1289"/>
      <c r="AK951" s="129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0" t="s">
        <v>873</v>
      </c>
      <c r="C952" s="1161"/>
      <c r="D952" s="1161"/>
      <c r="E952" s="1161"/>
      <c r="F952" s="1161"/>
      <c r="G952" s="1161"/>
      <c r="H952" s="1161"/>
      <c r="I952" s="1161"/>
      <c r="J952" s="1161"/>
      <c r="K952" s="1161"/>
      <c r="L952" s="1161"/>
      <c r="M952" s="1161"/>
      <c r="N952" s="1161"/>
      <c r="O952" s="1161"/>
      <c r="P952" s="1161"/>
      <c r="Q952" s="1161"/>
      <c r="R952" s="1161"/>
      <c r="S952" s="1161"/>
      <c r="T952" s="1161"/>
      <c r="U952" s="1162"/>
      <c r="V952" s="1402">
        <f>SUM(V947:AC951)</f>
        <v>87</v>
      </c>
      <c r="W952" s="1403"/>
      <c r="X952" s="1403"/>
      <c r="Y952" s="1403"/>
      <c r="Z952" s="1403"/>
      <c r="AA952" s="1403"/>
      <c r="AB952" s="1403"/>
      <c r="AC952" s="1404"/>
      <c r="AD952" s="1288"/>
      <c r="AE952" s="1289"/>
      <c r="AF952" s="1289"/>
      <c r="AG952" s="1289"/>
      <c r="AH952" s="1289"/>
      <c r="AI952" s="1289"/>
      <c r="AJ952" s="1289"/>
      <c r="AK952" s="129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1" t="s">
        <v>559</v>
      </c>
      <c r="C953" s="1342"/>
      <c r="D953" s="1342"/>
      <c r="E953" s="1342"/>
      <c r="F953" s="1342"/>
      <c r="G953" s="1342"/>
      <c r="H953" s="1342"/>
      <c r="I953" s="1342"/>
      <c r="J953" s="1342"/>
      <c r="K953" s="1342"/>
      <c r="L953" s="1342"/>
      <c r="M953" s="1342"/>
      <c r="N953" s="1342"/>
      <c r="O953" s="1342"/>
      <c r="P953" s="1342"/>
      <c r="Q953" s="1342"/>
      <c r="R953" s="1342"/>
      <c r="S953" s="1342"/>
      <c r="T953" s="1342"/>
      <c r="U953" s="1342"/>
      <c r="V953" s="1342"/>
      <c r="W953" s="1342"/>
      <c r="X953" s="1342"/>
      <c r="Y953" s="1342"/>
      <c r="Z953" s="1342"/>
      <c r="AA953" s="1342"/>
      <c r="AB953" s="1342"/>
      <c r="AC953" s="1343"/>
      <c r="AD953" s="1269">
        <f>SUM(AD947:AK951)</f>
        <v>32215515</v>
      </c>
      <c r="AE953" s="1270"/>
      <c r="AF953" s="1270"/>
      <c r="AG953" s="1270"/>
      <c r="AH953" s="1270"/>
      <c r="AI953" s="1270"/>
      <c r="AJ953" s="1270"/>
      <c r="AK953" s="127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0" t="s">
        <v>720</v>
      </c>
      <c r="AA954" s="1561"/>
      <c r="AB954" s="1561"/>
      <c r="AC954" s="156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254" t="s">
        <v>1483</v>
      </c>
      <c r="E955" s="1255"/>
      <c r="F955" s="1255"/>
      <c r="G955" s="1255"/>
      <c r="H955" s="1255"/>
      <c r="I955" s="1255"/>
      <c r="J955" s="1255"/>
      <c r="K955" s="1255"/>
      <c r="L955" s="1255"/>
      <c r="M955" s="1255"/>
      <c r="N955" s="1255"/>
      <c r="O955" s="1255"/>
      <c r="P955" s="1255"/>
      <c r="Q955" s="1255"/>
      <c r="R955" s="1255"/>
      <c r="S955" s="1255"/>
      <c r="T955" s="1255"/>
      <c r="U955" s="1255"/>
      <c r="V955" s="1255"/>
      <c r="W955" s="1255"/>
      <c r="X955" s="1255"/>
      <c r="Y955" s="1256"/>
      <c r="Z955" s="115"/>
      <c r="AA955" s="1372" t="s">
        <v>592</v>
      </c>
      <c r="AB955" s="1373"/>
      <c r="AC955" s="128"/>
      <c r="AD955" s="1181">
        <f>ROUND(IF(AND(AA955="yes",D957&gt;0),AD953*0.2,0),0)</f>
        <v>6443103</v>
      </c>
      <c r="AE955" s="1181"/>
      <c r="AF955" s="1181"/>
      <c r="AG955" s="1181"/>
      <c r="AH955" s="1181"/>
      <c r="AI955" s="1181"/>
      <c r="AJ955" s="1181"/>
      <c r="AK955" s="118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1" t="s">
        <v>1484</v>
      </c>
      <c r="E956" s="1592"/>
      <c r="F956" s="1592"/>
      <c r="G956" s="1592"/>
      <c r="H956" s="1592"/>
      <c r="I956" s="1592"/>
      <c r="J956" s="1592"/>
      <c r="K956" s="1592"/>
      <c r="L956" s="1592"/>
      <c r="M956" s="1592"/>
      <c r="N956" s="1592"/>
      <c r="O956" s="1592"/>
      <c r="P956" s="1592"/>
      <c r="Q956" s="1592"/>
      <c r="R956" s="1592"/>
      <c r="S956" s="1592"/>
      <c r="T956" s="1592"/>
      <c r="U956" s="1592"/>
      <c r="V956" s="1592"/>
      <c r="W956" s="1592"/>
      <c r="X956" s="1592"/>
      <c r="Y956" s="1593"/>
      <c r="Z956" s="115"/>
      <c r="AA956" s="115"/>
      <c r="AB956" s="115"/>
      <c r="AC956" s="124"/>
      <c r="AD956" s="1184"/>
      <c r="AE956" s="1184"/>
      <c r="AF956" s="1184"/>
      <c r="AG956" s="1184"/>
      <c r="AH956" s="1184"/>
      <c r="AI956" s="1184"/>
      <c r="AJ956" s="1184"/>
      <c r="AK956" s="1185"/>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355" t="s">
        <v>1765</v>
      </c>
      <c r="E957" s="1356"/>
      <c r="F957" s="1356"/>
      <c r="G957" s="1356"/>
      <c r="H957" s="1356"/>
      <c r="I957" s="1356"/>
      <c r="J957" s="1356"/>
      <c r="K957" s="1356"/>
      <c r="L957" s="1356"/>
      <c r="M957" s="1356"/>
      <c r="N957" s="1356"/>
      <c r="O957" s="1356"/>
      <c r="P957" s="1356"/>
      <c r="Q957" s="1356"/>
      <c r="R957" s="1356"/>
      <c r="S957" s="1356"/>
      <c r="T957" s="1356"/>
      <c r="U957" s="1356"/>
      <c r="V957" s="1356"/>
      <c r="W957" s="1356"/>
      <c r="X957" s="1356"/>
      <c r="Y957" s="1357"/>
      <c r="Z957" s="115"/>
      <c r="AA957" s="115"/>
      <c r="AB957" s="115"/>
      <c r="AC957" s="124"/>
      <c r="AD957" s="1184"/>
      <c r="AE957" s="1184"/>
      <c r="AF957" s="1184"/>
      <c r="AG957" s="1184"/>
      <c r="AH957" s="1184"/>
      <c r="AI957" s="1184"/>
      <c r="AJ957" s="1184"/>
      <c r="AK957" s="1185"/>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4" t="s">
        <v>1609</v>
      </c>
      <c r="E958" s="1255"/>
      <c r="F958" s="1255"/>
      <c r="G958" s="1255"/>
      <c r="H958" s="1255"/>
      <c r="I958" s="1255"/>
      <c r="J958" s="1255"/>
      <c r="K958" s="1255"/>
      <c r="L958" s="1255"/>
      <c r="M958" s="1255"/>
      <c r="N958" s="1255"/>
      <c r="O958" s="1255"/>
      <c r="P958" s="1255"/>
      <c r="Q958" s="1255"/>
      <c r="R958" s="1255"/>
      <c r="S958" s="1255"/>
      <c r="T958" s="1255"/>
      <c r="U958" s="1255"/>
      <c r="V958" s="1255"/>
      <c r="W958" s="1255"/>
      <c r="X958" s="1255"/>
      <c r="Y958" s="1256"/>
      <c r="Z958" s="127"/>
      <c r="AA958" s="1178" t="s">
        <v>723</v>
      </c>
      <c r="AB958" s="1179"/>
      <c r="AC958" s="128"/>
      <c r="AD958" s="1180">
        <f>ROUND(IF(AA958="yes",AD953*0.05,0),0)</f>
        <v>0</v>
      </c>
      <c r="AE958" s="1181"/>
      <c r="AF958" s="1181"/>
      <c r="AG958" s="1181"/>
      <c r="AH958" s="1181"/>
      <c r="AI958" s="1181"/>
      <c r="AJ958" s="1181"/>
      <c r="AK958" s="118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96" t="s">
        <v>1606</v>
      </c>
      <c r="E959" s="1597"/>
      <c r="F959" s="1597"/>
      <c r="G959" s="1597"/>
      <c r="H959" s="1597"/>
      <c r="I959" s="1597"/>
      <c r="J959" s="1597"/>
      <c r="K959" s="1597"/>
      <c r="L959" s="1597"/>
      <c r="M959" s="1597"/>
      <c r="N959" s="1597"/>
      <c r="O959" s="1597"/>
      <c r="P959" s="1597"/>
      <c r="Q959" s="1597"/>
      <c r="R959" s="1597"/>
      <c r="S959" s="1597"/>
      <c r="T959" s="1597"/>
      <c r="U959" s="1597"/>
      <c r="V959" s="1597"/>
      <c r="W959" s="1597"/>
      <c r="X959" s="1597"/>
      <c r="Y959" s="1598"/>
      <c r="Z959" s="115"/>
      <c r="AA959" s="115"/>
      <c r="AB959" s="115"/>
      <c r="AC959" s="124"/>
      <c r="AD959" s="1183"/>
      <c r="AE959" s="1184"/>
      <c r="AF959" s="1184"/>
      <c r="AG959" s="1184"/>
      <c r="AH959" s="1184"/>
      <c r="AI959" s="1184"/>
      <c r="AJ959" s="1184"/>
      <c r="AK959" s="1185"/>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96"/>
      <c r="E960" s="1597"/>
      <c r="F960" s="1597"/>
      <c r="G960" s="1597"/>
      <c r="H960" s="1597"/>
      <c r="I960" s="1597"/>
      <c r="J960" s="1597"/>
      <c r="K960" s="1597"/>
      <c r="L960" s="1597"/>
      <c r="M960" s="1597"/>
      <c r="N960" s="1597"/>
      <c r="O960" s="1597"/>
      <c r="P960" s="1597"/>
      <c r="Q960" s="1597"/>
      <c r="R960" s="1597"/>
      <c r="S960" s="1597"/>
      <c r="T960" s="1597"/>
      <c r="U960" s="1597"/>
      <c r="V960" s="1597"/>
      <c r="W960" s="1597"/>
      <c r="X960" s="1597"/>
      <c r="Y960" s="1598"/>
      <c r="Z960" s="115"/>
      <c r="AA960" s="115"/>
      <c r="AB960" s="115"/>
      <c r="AC960" s="124"/>
      <c r="AD960" s="1183"/>
      <c r="AE960" s="1184"/>
      <c r="AF960" s="1184"/>
      <c r="AG960" s="1184"/>
      <c r="AH960" s="1184"/>
      <c r="AI960" s="1184"/>
      <c r="AJ960" s="1184"/>
      <c r="AK960" s="1185"/>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96"/>
      <c r="E961" s="1597"/>
      <c r="F961" s="1597"/>
      <c r="G961" s="1597"/>
      <c r="H961" s="1597"/>
      <c r="I961" s="1597"/>
      <c r="J961" s="1597"/>
      <c r="K961" s="1597"/>
      <c r="L961" s="1597"/>
      <c r="M961" s="1597"/>
      <c r="N961" s="1597"/>
      <c r="O961" s="1597"/>
      <c r="P961" s="1597"/>
      <c r="Q961" s="1597"/>
      <c r="R961" s="1597"/>
      <c r="S961" s="1597"/>
      <c r="T961" s="1597"/>
      <c r="U961" s="1597"/>
      <c r="V961" s="1597"/>
      <c r="W961" s="1597"/>
      <c r="X961" s="1597"/>
      <c r="Y961" s="1598"/>
      <c r="Z961" s="115"/>
      <c r="AA961" s="115"/>
      <c r="AB961" s="115"/>
      <c r="AC961" s="124"/>
      <c r="AD961" s="1183"/>
      <c r="AE961" s="1184"/>
      <c r="AF961" s="1184"/>
      <c r="AG961" s="1184"/>
      <c r="AH961" s="1184"/>
      <c r="AI961" s="1184"/>
      <c r="AJ961" s="1184"/>
      <c r="AK961" s="1185"/>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96"/>
      <c r="E962" s="1597"/>
      <c r="F962" s="1597"/>
      <c r="G962" s="1597"/>
      <c r="H962" s="1597"/>
      <c r="I962" s="1597"/>
      <c r="J962" s="1597"/>
      <c r="K962" s="1597"/>
      <c r="L962" s="1597"/>
      <c r="M962" s="1597"/>
      <c r="N962" s="1597"/>
      <c r="O962" s="1597"/>
      <c r="P962" s="1597"/>
      <c r="Q962" s="1597"/>
      <c r="R962" s="1597"/>
      <c r="S962" s="1597"/>
      <c r="T962" s="1597"/>
      <c r="U962" s="1597"/>
      <c r="V962" s="1597"/>
      <c r="W962" s="1597"/>
      <c r="X962" s="1597"/>
      <c r="Y962" s="1598"/>
      <c r="Z962" s="115"/>
      <c r="AA962" s="115"/>
      <c r="AB962" s="115"/>
      <c r="AC962" s="124"/>
      <c r="AD962" s="1183"/>
      <c r="AE962" s="1184"/>
      <c r="AF962" s="1184"/>
      <c r="AG962" s="1184"/>
      <c r="AH962" s="1184"/>
      <c r="AI962" s="1184"/>
      <c r="AJ962" s="1184"/>
      <c r="AK962" s="1185"/>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96"/>
      <c r="E963" s="1597"/>
      <c r="F963" s="1597"/>
      <c r="G963" s="1597"/>
      <c r="H963" s="1597"/>
      <c r="I963" s="1597"/>
      <c r="J963" s="1597"/>
      <c r="K963" s="1597"/>
      <c r="L963" s="1597"/>
      <c r="M963" s="1597"/>
      <c r="N963" s="1597"/>
      <c r="O963" s="1597"/>
      <c r="P963" s="1597"/>
      <c r="Q963" s="1597"/>
      <c r="R963" s="1597"/>
      <c r="S963" s="1597"/>
      <c r="T963" s="1597"/>
      <c r="U963" s="1597"/>
      <c r="V963" s="1597"/>
      <c r="W963" s="1597"/>
      <c r="X963" s="1597"/>
      <c r="Y963" s="1598"/>
      <c r="Z963" s="115"/>
      <c r="AA963" s="115"/>
      <c r="AB963" s="115"/>
      <c r="AC963" s="124"/>
      <c r="AD963" s="1183"/>
      <c r="AE963" s="1184"/>
      <c r="AF963" s="1184"/>
      <c r="AG963" s="1184"/>
      <c r="AH963" s="1184"/>
      <c r="AI963" s="1184"/>
      <c r="AJ963" s="1184"/>
      <c r="AK963" s="1185"/>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1"/>
      <c r="E964" s="1599"/>
      <c r="F964" s="1599"/>
      <c r="G964" s="1599"/>
      <c r="H964" s="1599"/>
      <c r="I964" s="1599"/>
      <c r="J964" s="1599"/>
      <c r="K964" s="1599"/>
      <c r="L964" s="1599"/>
      <c r="M964" s="1599"/>
      <c r="N964" s="1599"/>
      <c r="O964" s="1599"/>
      <c r="P964" s="1599"/>
      <c r="Q964" s="1599"/>
      <c r="R964" s="1599"/>
      <c r="S964" s="1599"/>
      <c r="T964" s="1599"/>
      <c r="U964" s="1599"/>
      <c r="V964" s="1599"/>
      <c r="W964" s="1599"/>
      <c r="X964" s="1599"/>
      <c r="Y964" s="1600"/>
      <c r="Z964" s="11"/>
      <c r="AA964" s="11"/>
      <c r="AB964" s="11"/>
      <c r="AC964" s="119"/>
      <c r="AD964" s="1248"/>
      <c r="AE964" s="1249"/>
      <c r="AF964" s="1249"/>
      <c r="AG964" s="1249"/>
      <c r="AH964" s="1249"/>
      <c r="AI964" s="1249"/>
      <c r="AJ964" s="1249"/>
      <c r="AK964" s="125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4" t="s">
        <v>1608</v>
      </c>
      <c r="E965" s="1255"/>
      <c r="F965" s="1255"/>
      <c r="G965" s="1255"/>
      <c r="H965" s="1255"/>
      <c r="I965" s="1255"/>
      <c r="J965" s="1255"/>
      <c r="K965" s="1255"/>
      <c r="L965" s="1255"/>
      <c r="M965" s="1255"/>
      <c r="N965" s="1255"/>
      <c r="O965" s="1255"/>
      <c r="P965" s="1255"/>
      <c r="Q965" s="1255"/>
      <c r="R965" s="1255"/>
      <c r="S965" s="1255"/>
      <c r="T965" s="1255"/>
      <c r="U965" s="1255"/>
      <c r="V965" s="1255"/>
      <c r="W965" s="1255"/>
      <c r="X965" s="1255"/>
      <c r="Y965" s="1256"/>
      <c r="Z965" s="127"/>
      <c r="AA965" s="1178" t="s">
        <v>592</v>
      </c>
      <c r="AB965" s="1179"/>
      <c r="AC965" s="128"/>
      <c r="AD965" s="1181">
        <f>ROUND(IF(AA965="yes",AD953*0.07,0),0)</f>
        <v>2255086</v>
      </c>
      <c r="AE965" s="1181"/>
      <c r="AF965" s="1181"/>
      <c r="AG965" s="1181"/>
      <c r="AH965" s="1181"/>
      <c r="AI965" s="1181"/>
      <c r="AJ965" s="1181"/>
      <c r="AK965" s="118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1" t="s">
        <v>1607</v>
      </c>
      <c r="E966" s="1252"/>
      <c r="F966" s="1252"/>
      <c r="G966" s="1252"/>
      <c r="H966" s="1252"/>
      <c r="I966" s="1252"/>
      <c r="J966" s="1252"/>
      <c r="K966" s="1252"/>
      <c r="L966" s="1252"/>
      <c r="M966" s="1252"/>
      <c r="N966" s="1252"/>
      <c r="O966" s="1252"/>
      <c r="P966" s="1252"/>
      <c r="Q966" s="1252"/>
      <c r="R966" s="1252"/>
      <c r="S966" s="1252"/>
      <c r="T966" s="1252"/>
      <c r="U966" s="1252"/>
      <c r="V966" s="1252"/>
      <c r="W966" s="1252"/>
      <c r="X966" s="1252"/>
      <c r="Y966" s="1253"/>
      <c r="Z966" s="115"/>
      <c r="AA966" s="25"/>
      <c r="AB966" s="25"/>
      <c r="AC966" s="124"/>
      <c r="AD966" s="1184"/>
      <c r="AE966" s="1184"/>
      <c r="AF966" s="1184"/>
      <c r="AG966" s="1184"/>
      <c r="AH966" s="1184"/>
      <c r="AI966" s="1184"/>
      <c r="AJ966" s="1184"/>
      <c r="AK966" s="1185"/>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1"/>
      <c r="E967" s="1252"/>
      <c r="F967" s="1252"/>
      <c r="G967" s="1252"/>
      <c r="H967" s="1252"/>
      <c r="I967" s="1252"/>
      <c r="J967" s="1252"/>
      <c r="K967" s="1252"/>
      <c r="L967" s="1252"/>
      <c r="M967" s="1252"/>
      <c r="N967" s="1252"/>
      <c r="O967" s="1252"/>
      <c r="P967" s="1252"/>
      <c r="Q967" s="1252"/>
      <c r="R967" s="1252"/>
      <c r="S967" s="1252"/>
      <c r="T967" s="1252"/>
      <c r="U967" s="1252"/>
      <c r="V967" s="1252"/>
      <c r="W967" s="1252"/>
      <c r="X967" s="1252"/>
      <c r="Y967" s="1253"/>
      <c r="Z967" s="115"/>
      <c r="AA967" s="115"/>
      <c r="AB967" s="115"/>
      <c r="AC967" s="124"/>
      <c r="AD967" s="1184"/>
      <c r="AE967" s="1184"/>
      <c r="AF967" s="1184"/>
      <c r="AG967" s="1184"/>
      <c r="AH967" s="1184"/>
      <c r="AI967" s="1184"/>
      <c r="AJ967" s="1184"/>
      <c r="AK967" s="1185"/>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7"/>
      <c r="E968" s="1258"/>
      <c r="F968" s="1258"/>
      <c r="G968" s="1258"/>
      <c r="H968" s="1258"/>
      <c r="I968" s="1258"/>
      <c r="J968" s="1258"/>
      <c r="K968" s="1258"/>
      <c r="L968" s="1258"/>
      <c r="M968" s="1258"/>
      <c r="N968" s="1258"/>
      <c r="O968" s="1258"/>
      <c r="P968" s="1258"/>
      <c r="Q968" s="1258"/>
      <c r="R968" s="1258"/>
      <c r="S968" s="1258"/>
      <c r="T968" s="1258"/>
      <c r="U968" s="1258"/>
      <c r="V968" s="1258"/>
      <c r="W968" s="1258"/>
      <c r="X968" s="1258"/>
      <c r="Y968" s="1259"/>
      <c r="Z968" s="11"/>
      <c r="AA968" s="11"/>
      <c r="AB968" s="11"/>
      <c r="AC968" s="119"/>
      <c r="AD968" s="1249"/>
      <c r="AE968" s="1249"/>
      <c r="AF968" s="1249"/>
      <c r="AG968" s="1249"/>
      <c r="AH968" s="1249"/>
      <c r="AI968" s="1249"/>
      <c r="AJ968" s="1249"/>
      <c r="AK968" s="1250"/>
      <c r="AL968" s="105"/>
      <c r="AO968" s="61"/>
      <c r="AP968" s="61"/>
      <c r="AQ968" s="61"/>
      <c r="AR968" s="61"/>
      <c r="AS968" s="61"/>
    </row>
    <row r="969" spans="1:96" ht="12.75" customHeight="1">
      <c r="A969" s="51"/>
      <c r="B969" s="120"/>
      <c r="C969" s="121" t="s">
        <v>227</v>
      </c>
      <c r="D969" s="1254" t="s">
        <v>1610</v>
      </c>
      <c r="E969" s="1255"/>
      <c r="F969" s="1255"/>
      <c r="G969" s="1255"/>
      <c r="H969" s="1255"/>
      <c r="I969" s="1255"/>
      <c r="J969" s="1255"/>
      <c r="K969" s="1255"/>
      <c r="L969" s="1255"/>
      <c r="M969" s="1255"/>
      <c r="N969" s="1255"/>
      <c r="O969" s="1255"/>
      <c r="P969" s="1255"/>
      <c r="Q969" s="1255"/>
      <c r="R969" s="1255"/>
      <c r="S969" s="1255"/>
      <c r="T969" s="1255"/>
      <c r="U969" s="1255"/>
      <c r="V969" s="1255"/>
      <c r="W969" s="1255"/>
      <c r="X969" s="1255"/>
      <c r="Y969" s="1256"/>
      <c r="Z969" s="113"/>
      <c r="AA969" s="1246" t="s">
        <v>723</v>
      </c>
      <c r="AB969" s="1247"/>
      <c r="AC969" s="51"/>
      <c r="AD969" s="1180">
        <f>ROUND(IF(AA969="yes",AD953*0.02,0),0)</f>
        <v>0</v>
      </c>
      <c r="AE969" s="1181"/>
      <c r="AF969" s="1181"/>
      <c r="AG969" s="1181"/>
      <c r="AH969" s="1181"/>
      <c r="AI969" s="1181"/>
      <c r="AJ969" s="1181"/>
      <c r="AK969" s="1182"/>
      <c r="AL969" s="105"/>
      <c r="AO969" s="32"/>
      <c r="AP969" s="32"/>
      <c r="AQ969" s="32"/>
      <c r="AR969" s="32"/>
      <c r="AS969" s="32"/>
    </row>
    <row r="970" spans="1:96" s="743" customFormat="1" ht="12.75" customHeight="1">
      <c r="A970" s="51"/>
      <c r="B970" s="113"/>
      <c r="C970" s="114"/>
      <c r="D970" s="1257" t="s">
        <v>1611</v>
      </c>
      <c r="E970" s="1258"/>
      <c r="F970" s="1258"/>
      <c r="G970" s="1258"/>
      <c r="H970" s="1258"/>
      <c r="I970" s="1258"/>
      <c r="J970" s="1258"/>
      <c r="K970" s="1258"/>
      <c r="L970" s="1258"/>
      <c r="M970" s="1258"/>
      <c r="N970" s="1258"/>
      <c r="O970" s="1258"/>
      <c r="P970" s="1258"/>
      <c r="Q970" s="1258"/>
      <c r="R970" s="1258"/>
      <c r="S970" s="1258"/>
      <c r="T970" s="1258"/>
      <c r="U970" s="1258"/>
      <c r="V970" s="1258"/>
      <c r="W970" s="1258"/>
      <c r="X970" s="1258"/>
      <c r="Y970" s="1259"/>
      <c r="Z970" s="113"/>
      <c r="AA970" s="51"/>
      <c r="AB970" s="51"/>
      <c r="AC970" s="51"/>
      <c r="AD970" s="1183"/>
      <c r="AE970" s="1184"/>
      <c r="AF970" s="1184"/>
      <c r="AG970" s="1184"/>
      <c r="AH970" s="1184"/>
      <c r="AI970" s="1184"/>
      <c r="AJ970" s="1184"/>
      <c r="AK970" s="1185"/>
      <c r="AL970" s="105"/>
      <c r="AO970" s="945"/>
      <c r="AP970" s="945"/>
      <c r="AQ970" s="945"/>
      <c r="AR970" s="945"/>
      <c r="AS970" s="945"/>
    </row>
    <row r="971" spans="1:96" ht="12.75" customHeight="1">
      <c r="A971" s="51"/>
      <c r="B971" s="120"/>
      <c r="C971" s="121" t="s">
        <v>230</v>
      </c>
      <c r="D971" s="1254" t="s">
        <v>1612</v>
      </c>
      <c r="E971" s="1255"/>
      <c r="F971" s="1255"/>
      <c r="G971" s="1255"/>
      <c r="H971" s="1255"/>
      <c r="I971" s="1255"/>
      <c r="J971" s="1255"/>
      <c r="K971" s="1255"/>
      <c r="L971" s="1255"/>
      <c r="M971" s="1255"/>
      <c r="N971" s="1255"/>
      <c r="O971" s="1255"/>
      <c r="P971" s="1255"/>
      <c r="Q971" s="1255"/>
      <c r="R971" s="1255"/>
      <c r="S971" s="1255"/>
      <c r="T971" s="1255"/>
      <c r="U971" s="1255"/>
      <c r="V971" s="1255"/>
      <c r="W971" s="1255"/>
      <c r="X971" s="1255"/>
      <c r="Y971" s="1256"/>
      <c r="Z971" s="120"/>
      <c r="AA971" s="1178" t="s">
        <v>723</v>
      </c>
      <c r="AB971" s="1179"/>
      <c r="AC971" s="120"/>
      <c r="AD971" s="1180">
        <f>ROUND(IF(AA971="yes",AD953*0.02,0),0)</f>
        <v>0</v>
      </c>
      <c r="AE971" s="1181"/>
      <c r="AF971" s="1181"/>
      <c r="AG971" s="1181"/>
      <c r="AH971" s="1181"/>
      <c r="AI971" s="1181"/>
      <c r="AJ971" s="1181"/>
      <c r="AK971" s="1182"/>
      <c r="AL971" s="105"/>
    </row>
    <row r="972" spans="1:96" s="743" customFormat="1" ht="12.75" customHeight="1">
      <c r="A972" s="51"/>
      <c r="B972" s="113"/>
      <c r="C972" s="114"/>
      <c r="D972" s="1251" t="s">
        <v>1613</v>
      </c>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3"/>
      <c r="Z972" s="113"/>
      <c r="AA972" s="25"/>
      <c r="AB972" s="25"/>
      <c r="AC972" s="115"/>
      <c r="AD972" s="1183"/>
      <c r="AE972" s="1184"/>
      <c r="AF972" s="1184"/>
      <c r="AG972" s="1184"/>
      <c r="AH972" s="1184"/>
      <c r="AI972" s="1184"/>
      <c r="AJ972" s="1184"/>
      <c r="AK972" s="1185"/>
      <c r="AL972" s="105"/>
    </row>
    <row r="973" spans="1:96" ht="12.75" customHeight="1">
      <c r="A973" s="51"/>
      <c r="B973" s="116"/>
      <c r="C973" s="117"/>
      <c r="D973" s="1257"/>
      <c r="E973" s="1258"/>
      <c r="F973" s="1258"/>
      <c r="G973" s="1258"/>
      <c r="H973" s="1258"/>
      <c r="I973" s="1258"/>
      <c r="J973" s="1258"/>
      <c r="K973" s="1258"/>
      <c r="L973" s="1258"/>
      <c r="M973" s="1258"/>
      <c r="N973" s="1258"/>
      <c r="O973" s="1258"/>
      <c r="P973" s="1258"/>
      <c r="Q973" s="1258"/>
      <c r="R973" s="1258"/>
      <c r="S973" s="1258"/>
      <c r="T973" s="1258"/>
      <c r="U973" s="1258"/>
      <c r="V973" s="1258"/>
      <c r="W973" s="1258"/>
      <c r="X973" s="1258"/>
      <c r="Y973" s="1259"/>
      <c r="Z973" s="118"/>
      <c r="AA973" s="11"/>
      <c r="AB973" s="11"/>
      <c r="AC973" s="119"/>
      <c r="AD973" s="1248"/>
      <c r="AE973" s="1249"/>
      <c r="AF973" s="1249"/>
      <c r="AG973" s="1249"/>
      <c r="AH973" s="1249"/>
      <c r="AI973" s="1249"/>
      <c r="AJ973" s="1249"/>
      <c r="AK973" s="1250"/>
      <c r="AL973" s="105"/>
    </row>
    <row r="974" spans="1:96" ht="12.75" customHeight="1">
      <c r="A974" s="51"/>
      <c r="B974" s="120"/>
      <c r="C974" s="121" t="s">
        <v>233</v>
      </c>
      <c r="D974" s="1254" t="s">
        <v>1614</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6"/>
      <c r="Z974" s="120"/>
      <c r="AA974" s="1178" t="s">
        <v>723</v>
      </c>
      <c r="AB974" s="1179"/>
      <c r="AC974" s="128"/>
      <c r="AD974" s="1180">
        <f>IF(AA974="yes",AD953*AN891,0)</f>
        <v>0</v>
      </c>
      <c r="AE974" s="1181"/>
      <c r="AF974" s="1181"/>
      <c r="AG974" s="1181"/>
      <c r="AH974" s="1181"/>
      <c r="AI974" s="1181"/>
      <c r="AJ974" s="1181"/>
      <c r="AK974" s="1182"/>
      <c r="AL974" s="105"/>
    </row>
    <row r="975" spans="1:96" ht="15.2" customHeight="1">
      <c r="A975" s="51"/>
      <c r="B975" s="113"/>
      <c r="C975" s="114"/>
      <c r="D975" s="1251" t="s">
        <v>1615</v>
      </c>
      <c r="E975" s="1252"/>
      <c r="F975" s="1252"/>
      <c r="G975" s="1252"/>
      <c r="H975" s="1252"/>
      <c r="I975" s="1252"/>
      <c r="J975" s="1252"/>
      <c r="K975" s="1252"/>
      <c r="L975" s="1252"/>
      <c r="M975" s="1252"/>
      <c r="N975" s="1252"/>
      <c r="O975" s="1252"/>
      <c r="P975" s="1252"/>
      <c r="Q975" s="1252"/>
      <c r="R975" s="1252"/>
      <c r="S975" s="1252"/>
      <c r="T975" s="1252"/>
      <c r="U975" s="1252"/>
      <c r="V975" s="1252"/>
      <c r="W975" s="1252"/>
      <c r="X975" s="1252"/>
      <c r="Y975" s="1253"/>
      <c r="Z975" s="113"/>
      <c r="AA975" s="115"/>
      <c r="AB975" s="115"/>
      <c r="AC975" s="124"/>
      <c r="AD975" s="1183"/>
      <c r="AE975" s="1184"/>
      <c r="AF975" s="1184"/>
      <c r="AG975" s="1184"/>
      <c r="AH975" s="1184"/>
      <c r="AI975" s="1184"/>
      <c r="AJ975" s="1184"/>
      <c r="AK975" s="1185"/>
      <c r="AL975" s="105"/>
    </row>
    <row r="976" spans="1:96" s="743" customFormat="1" ht="15.2" customHeight="1">
      <c r="A976" s="51"/>
      <c r="B976" s="113"/>
      <c r="C976" s="114"/>
      <c r="D976" s="1251"/>
      <c r="E976" s="1252"/>
      <c r="F976" s="1252"/>
      <c r="G976" s="1252"/>
      <c r="H976" s="1252"/>
      <c r="I976" s="1252"/>
      <c r="J976" s="1252"/>
      <c r="K976" s="1252"/>
      <c r="L976" s="1252"/>
      <c r="M976" s="1252"/>
      <c r="N976" s="1252"/>
      <c r="O976" s="1252"/>
      <c r="P976" s="1252"/>
      <c r="Q976" s="1252"/>
      <c r="R976" s="1252"/>
      <c r="S976" s="1252"/>
      <c r="T976" s="1252"/>
      <c r="U976" s="1252"/>
      <c r="V976" s="1252"/>
      <c r="W976" s="1252"/>
      <c r="X976" s="1252"/>
      <c r="Y976" s="1253"/>
      <c r="Z976" s="113"/>
      <c r="AA976" s="115"/>
      <c r="AB976" s="115"/>
      <c r="AC976" s="124"/>
      <c r="AD976" s="1183"/>
      <c r="AE976" s="1184"/>
      <c r="AF976" s="1184"/>
      <c r="AG976" s="1184"/>
      <c r="AH976" s="1184"/>
      <c r="AI976" s="1184"/>
      <c r="AJ976" s="1184"/>
      <c r="AK976" s="1185"/>
      <c r="AL976" s="105"/>
    </row>
    <row r="977" spans="1:38" ht="12.75">
      <c r="A977" s="51"/>
      <c r="B977" s="122"/>
      <c r="C977" s="123"/>
      <c r="D977" s="1251"/>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3"/>
      <c r="Z977" s="118"/>
      <c r="AA977" s="11"/>
      <c r="AB977" s="11"/>
      <c r="AC977" s="119"/>
      <c r="AD977" s="1248"/>
      <c r="AE977" s="1249"/>
      <c r="AF977" s="1249"/>
      <c r="AG977" s="1249"/>
      <c r="AH977" s="1249"/>
      <c r="AI977" s="1249"/>
      <c r="AJ977" s="1249"/>
      <c r="AK977" s="1250"/>
      <c r="AL977" s="105"/>
    </row>
    <row r="978" spans="1:38" ht="12.75" customHeight="1">
      <c r="A978" s="51"/>
      <c r="B978" s="120"/>
      <c r="C978" s="121" t="s">
        <v>238</v>
      </c>
      <c r="D978" s="1601" t="s">
        <v>1616</v>
      </c>
      <c r="E978" s="1602"/>
      <c r="F978" s="1602"/>
      <c r="G978" s="1602"/>
      <c r="H978" s="1602"/>
      <c r="I978" s="1602"/>
      <c r="J978" s="1602"/>
      <c r="K978" s="1602"/>
      <c r="L978" s="1602"/>
      <c r="M978" s="1602"/>
      <c r="N978" s="1602"/>
      <c r="O978" s="1602"/>
      <c r="P978" s="1602"/>
      <c r="Q978" s="1602"/>
      <c r="R978" s="1602"/>
      <c r="S978" s="1602"/>
      <c r="T978" s="1602"/>
      <c r="U978" s="1602"/>
      <c r="V978" s="1602"/>
      <c r="W978" s="1602"/>
      <c r="X978" s="1602"/>
      <c r="Y978" s="1603"/>
      <c r="Z978" s="115"/>
      <c r="AA978" s="1246" t="s">
        <v>723</v>
      </c>
      <c r="AB978" s="1247"/>
      <c r="AC978" s="51"/>
      <c r="AD978" s="1291"/>
      <c r="AE978" s="1292"/>
      <c r="AF978" s="1292"/>
      <c r="AG978" s="1292"/>
      <c r="AH978" s="1292"/>
      <c r="AI978" s="1292"/>
      <c r="AJ978" s="1292"/>
      <c r="AK978" s="1293"/>
      <c r="AL978" s="105"/>
    </row>
    <row r="979" spans="1:38" ht="12.75" customHeight="1">
      <c r="A979" s="51"/>
      <c r="B979" s="122"/>
      <c r="C979" s="125"/>
      <c r="D979" s="1604"/>
      <c r="E979" s="1605"/>
      <c r="F979" s="1605"/>
      <c r="G979" s="1605"/>
      <c r="H979" s="1605"/>
      <c r="I979" s="1605"/>
      <c r="J979" s="1605"/>
      <c r="K979" s="1605"/>
      <c r="L979" s="1605"/>
      <c r="M979" s="1605"/>
      <c r="N979" s="1605"/>
      <c r="O979" s="1605"/>
      <c r="P979" s="1605"/>
      <c r="Q979" s="1605"/>
      <c r="R979" s="1605"/>
      <c r="S979" s="1605"/>
      <c r="T979" s="1605"/>
      <c r="U979" s="1605"/>
      <c r="V979" s="1605"/>
      <c r="W979" s="1605"/>
      <c r="X979" s="1605"/>
      <c r="Y979" s="1606"/>
      <c r="Z979" s="1313">
        <f>IF(AA978="yes","Please Select Type and Enter Amount:",0)</f>
        <v>0</v>
      </c>
      <c r="AA979" s="1313"/>
      <c r="AB979" s="1313"/>
      <c r="AC979" s="1314"/>
      <c r="AD979" s="1294"/>
      <c r="AE979" s="1295"/>
      <c r="AF979" s="1295"/>
      <c r="AG979" s="1295"/>
      <c r="AH979" s="1295"/>
      <c r="AI979" s="1295"/>
      <c r="AJ979" s="1295"/>
      <c r="AK979" s="1296"/>
      <c r="AL979" s="105"/>
    </row>
    <row r="980" spans="1:38" ht="12.75" customHeight="1">
      <c r="A980" s="51"/>
      <c r="B980" s="122"/>
      <c r="C980" s="125"/>
      <c r="D980" s="1251" t="s">
        <v>1617</v>
      </c>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3"/>
      <c r="Z980" s="1315"/>
      <c r="AA980" s="1313"/>
      <c r="AB980" s="1313"/>
      <c r="AC980" s="1314"/>
      <c r="AD980" s="1294"/>
      <c r="AE980" s="1295"/>
      <c r="AF980" s="1295"/>
      <c r="AG980" s="1295"/>
      <c r="AH980" s="1295"/>
      <c r="AI980" s="1295"/>
      <c r="AJ980" s="1295"/>
      <c r="AK980" s="1296"/>
      <c r="AL980" s="105"/>
    </row>
    <row r="981" spans="1:38" s="743" customFormat="1" ht="12.75">
      <c r="A981" s="51"/>
      <c r="B981" s="122"/>
      <c r="C981" s="125"/>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3"/>
      <c r="Z981" s="1315"/>
      <c r="AA981" s="1313"/>
      <c r="AB981" s="1313"/>
      <c r="AC981" s="1314"/>
      <c r="AD981" s="1294"/>
      <c r="AE981" s="1295"/>
      <c r="AF981" s="1295"/>
      <c r="AG981" s="1295"/>
      <c r="AH981" s="1295"/>
      <c r="AI981" s="1295"/>
      <c r="AJ981" s="1295"/>
      <c r="AK981" s="1296"/>
      <c r="AL981" s="105"/>
    </row>
    <row r="982" spans="1:38" ht="12.75" customHeight="1">
      <c r="A982" s="51"/>
      <c r="B982" s="122"/>
      <c r="C982" s="125"/>
      <c r="D982" s="1251"/>
      <c r="E982" s="1252"/>
      <c r="F982" s="1252"/>
      <c r="G982" s="1252"/>
      <c r="H982" s="1252"/>
      <c r="I982" s="1252"/>
      <c r="J982" s="1252"/>
      <c r="K982" s="1252"/>
      <c r="L982" s="1252"/>
      <c r="M982" s="1252"/>
      <c r="N982" s="1252"/>
      <c r="O982" s="1252"/>
      <c r="P982" s="1252"/>
      <c r="Q982" s="1252"/>
      <c r="R982" s="1252"/>
      <c r="S982" s="1252"/>
      <c r="T982" s="1252"/>
      <c r="U982" s="1252"/>
      <c r="V982" s="1252"/>
      <c r="W982" s="1252"/>
      <c r="X982" s="1252"/>
      <c r="Y982" s="1253"/>
      <c r="Z982" s="1315"/>
      <c r="AA982" s="1313"/>
      <c r="AB982" s="1313"/>
      <c r="AC982" s="1314"/>
      <c r="AD982" s="1294"/>
      <c r="AE982" s="1295"/>
      <c r="AF982" s="1295"/>
      <c r="AG982" s="1295"/>
      <c r="AH982" s="1295"/>
      <c r="AI982" s="1295"/>
      <c r="AJ982" s="1295"/>
      <c r="AK982" s="1296"/>
      <c r="AL982" s="105"/>
    </row>
    <row r="983" spans="1:38" ht="12.75" customHeight="1">
      <c r="A983" s="51"/>
      <c r="B983" s="122"/>
      <c r="C983" s="125"/>
      <c r="D983" s="949" t="s">
        <v>383</v>
      </c>
      <c r="E983" s="136"/>
      <c r="F983" s="136"/>
      <c r="G983" s="163"/>
      <c r="H983" s="7"/>
      <c r="J983" s="1310" t="s">
        <v>642</v>
      </c>
      <c r="K983" s="1311"/>
      <c r="L983" s="1311"/>
      <c r="M983" s="1311"/>
      <c r="N983" s="1311"/>
      <c r="O983" s="1311"/>
      <c r="P983" s="1311"/>
      <c r="Q983" s="1312"/>
      <c r="R983" s="7"/>
      <c r="S983" s="7"/>
      <c r="T983" s="164"/>
      <c r="U983" s="7"/>
      <c r="V983" s="1350" t="str">
        <f>IF(AA978="yes",(AD953*0.15),"")</f>
        <v/>
      </c>
      <c r="W983" s="1350"/>
      <c r="X983" s="1350"/>
      <c r="Y983" s="1351"/>
      <c r="Z983" s="1285"/>
      <c r="AA983" s="1286"/>
      <c r="AB983" s="1286"/>
      <c r="AC983" s="1287"/>
      <c r="AD983" s="1297"/>
      <c r="AE983" s="1298"/>
      <c r="AF983" s="1298"/>
      <c r="AG983" s="1298"/>
      <c r="AH983" s="1298"/>
      <c r="AI983" s="1298"/>
      <c r="AJ983" s="1298"/>
      <c r="AK983" s="1299"/>
      <c r="AL983" s="105"/>
    </row>
    <row r="984" spans="1:38" ht="12.75" customHeight="1">
      <c r="A984" s="51"/>
      <c r="B984" s="120"/>
      <c r="C984" s="121" t="s">
        <v>244</v>
      </c>
      <c r="D984" s="1254" t="s">
        <v>1618</v>
      </c>
      <c r="E984" s="1255"/>
      <c r="F984" s="1255"/>
      <c r="G984" s="1255"/>
      <c r="H984" s="1255"/>
      <c r="I984" s="1255"/>
      <c r="J984" s="1255"/>
      <c r="K984" s="1255"/>
      <c r="L984" s="1255"/>
      <c r="M984" s="1255"/>
      <c r="N984" s="1255"/>
      <c r="O984" s="1255"/>
      <c r="P984" s="1255"/>
      <c r="Q984" s="1255"/>
      <c r="R984" s="1255"/>
      <c r="S984" s="1255"/>
      <c r="T984" s="1255"/>
      <c r="U984" s="1255"/>
      <c r="V984" s="1255"/>
      <c r="W984" s="1255"/>
      <c r="X984" s="1255"/>
      <c r="Y984" s="1256"/>
      <c r="Z984" s="113"/>
      <c r="AA984" s="1246" t="s">
        <v>592</v>
      </c>
      <c r="AB984" s="1247"/>
      <c r="AC984" s="51"/>
      <c r="AD984" s="1291">
        <f>'Sources and Uses Budget'!C82</f>
        <v>1421963</v>
      </c>
      <c r="AE984" s="1292"/>
      <c r="AF984" s="1292"/>
      <c r="AG984" s="1292"/>
      <c r="AH984" s="1292"/>
      <c r="AI984" s="1292"/>
      <c r="AJ984" s="1292"/>
      <c r="AK984" s="1293"/>
      <c r="AL984" s="105"/>
    </row>
    <row r="985" spans="1:38" ht="12.75" customHeight="1">
      <c r="A985" s="51"/>
      <c r="B985" s="113"/>
      <c r="C985" s="114"/>
      <c r="D985" s="1251" t="s">
        <v>1619</v>
      </c>
      <c r="E985" s="1252"/>
      <c r="F985" s="1252"/>
      <c r="G985" s="1252"/>
      <c r="H985" s="1252"/>
      <c r="I985" s="1252"/>
      <c r="J985" s="1252"/>
      <c r="K985" s="1252"/>
      <c r="L985" s="1252"/>
      <c r="M985" s="1252"/>
      <c r="N985" s="1252"/>
      <c r="O985" s="1252"/>
      <c r="P985" s="1252"/>
      <c r="Q985" s="1252"/>
      <c r="R985" s="1252"/>
      <c r="S985" s="1252"/>
      <c r="T985" s="1252"/>
      <c r="U985" s="1252"/>
      <c r="V985" s="1252"/>
      <c r="W985" s="1252"/>
      <c r="X985" s="1252"/>
      <c r="Y985" s="1253"/>
      <c r="Z985" s="1308" t="str">
        <f>IF(AA984="yes","Please Enter Amount:",0)</f>
        <v>Please Enter Amount:</v>
      </c>
      <c r="AA985" s="1309"/>
      <c r="AB985" s="1309"/>
      <c r="AC985" s="1309"/>
      <c r="AD985" s="1294"/>
      <c r="AE985" s="1295"/>
      <c r="AF985" s="1295"/>
      <c r="AG985" s="1295"/>
      <c r="AH985" s="1295"/>
      <c r="AI985" s="1295"/>
      <c r="AJ985" s="1295"/>
      <c r="AK985" s="1296"/>
      <c r="AL985" s="105"/>
    </row>
    <row r="986" spans="1:38" s="743" customFormat="1" ht="12.75" customHeight="1">
      <c r="A986" s="51"/>
      <c r="B986" s="113"/>
      <c r="C986" s="114"/>
      <c r="D986" s="1251"/>
      <c r="E986" s="1252"/>
      <c r="F986" s="1252"/>
      <c r="G986" s="1252"/>
      <c r="H986" s="1252"/>
      <c r="I986" s="1252"/>
      <c r="J986" s="1252"/>
      <c r="K986" s="1252"/>
      <c r="L986" s="1252"/>
      <c r="M986" s="1252"/>
      <c r="N986" s="1252"/>
      <c r="O986" s="1252"/>
      <c r="P986" s="1252"/>
      <c r="Q986" s="1252"/>
      <c r="R986" s="1252"/>
      <c r="S986" s="1252"/>
      <c r="T986" s="1252"/>
      <c r="U986" s="1252"/>
      <c r="V986" s="1252"/>
      <c r="W986" s="1252"/>
      <c r="X986" s="1252"/>
      <c r="Y986" s="1253"/>
      <c r="Z986" s="1308"/>
      <c r="AA986" s="1309"/>
      <c r="AB986" s="1309"/>
      <c r="AC986" s="1309"/>
      <c r="AD986" s="1294"/>
      <c r="AE986" s="1295"/>
      <c r="AF986" s="1295"/>
      <c r="AG986" s="1295"/>
      <c r="AH986" s="1295"/>
      <c r="AI986" s="1295"/>
      <c r="AJ986" s="1295"/>
      <c r="AK986" s="1296"/>
      <c r="AL986" s="105"/>
    </row>
    <row r="987" spans="1:38" ht="12.75" customHeight="1">
      <c r="A987" s="51"/>
      <c r="B987" s="126"/>
      <c r="C987" s="125"/>
      <c r="D987" s="1257"/>
      <c r="E987" s="1258"/>
      <c r="F987" s="1258"/>
      <c r="G987" s="1258"/>
      <c r="H987" s="1258"/>
      <c r="I987" s="1258"/>
      <c r="J987" s="1258"/>
      <c r="K987" s="1258"/>
      <c r="L987" s="1258"/>
      <c r="M987" s="1258"/>
      <c r="N987" s="1258"/>
      <c r="O987" s="1258"/>
      <c r="P987" s="1258"/>
      <c r="Q987" s="1258"/>
      <c r="R987" s="1258"/>
      <c r="S987" s="1258"/>
      <c r="T987" s="1258"/>
      <c r="U987" s="1258"/>
      <c r="V987" s="1258"/>
      <c r="W987" s="1258"/>
      <c r="X987" s="1258"/>
      <c r="Y987" s="1259"/>
      <c r="Z987" s="1308"/>
      <c r="AA987" s="1309"/>
      <c r="AB987" s="1309"/>
      <c r="AC987" s="1309"/>
      <c r="AD987" s="1297"/>
      <c r="AE987" s="1298"/>
      <c r="AF987" s="1298"/>
      <c r="AG987" s="1298"/>
      <c r="AH987" s="1298"/>
      <c r="AI987" s="1298"/>
      <c r="AJ987" s="1298"/>
      <c r="AK987" s="1299"/>
      <c r="AL987" s="105"/>
    </row>
    <row r="988" spans="1:38" ht="12.75" customHeight="1">
      <c r="A988" s="51"/>
      <c r="B988" s="120"/>
      <c r="C988" s="121" t="s">
        <v>249</v>
      </c>
      <c r="D988" s="1254" t="s">
        <v>1620</v>
      </c>
      <c r="E988" s="1255"/>
      <c r="F988" s="1255"/>
      <c r="G988" s="1255"/>
      <c r="H988" s="1255"/>
      <c r="I988" s="1255"/>
      <c r="J988" s="1255"/>
      <c r="K988" s="1255"/>
      <c r="L988" s="1255"/>
      <c r="M988" s="1255"/>
      <c r="N988" s="1255"/>
      <c r="O988" s="1255"/>
      <c r="P988" s="1255"/>
      <c r="Q988" s="1255"/>
      <c r="R988" s="1255"/>
      <c r="S988" s="1255"/>
      <c r="T988" s="1255"/>
      <c r="U988" s="1255"/>
      <c r="V988" s="1255"/>
      <c r="W988" s="1255"/>
      <c r="X988" s="1255"/>
      <c r="Y988" s="1256"/>
      <c r="Z988" s="120"/>
      <c r="AA988" s="1178" t="s">
        <v>592</v>
      </c>
      <c r="AB988" s="1179"/>
      <c r="AC988" s="127"/>
      <c r="AD988" s="1180">
        <f>ROUND(IF(AA988="yes",(AD953*0.1),0),0)</f>
        <v>3221552</v>
      </c>
      <c r="AE988" s="1181"/>
      <c r="AF988" s="1181"/>
      <c r="AG988" s="1181"/>
      <c r="AH988" s="1181"/>
      <c r="AI988" s="1181"/>
      <c r="AJ988" s="1181"/>
      <c r="AK988" s="1182"/>
      <c r="AL988" s="105"/>
    </row>
    <row r="989" spans="1:38" s="743" customFormat="1" ht="12.75" customHeight="1">
      <c r="A989" s="51"/>
      <c r="B989" s="113"/>
      <c r="C989" s="114"/>
      <c r="D989" s="1251" t="s">
        <v>1621</v>
      </c>
      <c r="E989" s="1252"/>
      <c r="F989" s="1252"/>
      <c r="G989" s="1252"/>
      <c r="H989" s="1252"/>
      <c r="I989" s="1252"/>
      <c r="J989" s="1252"/>
      <c r="K989" s="1252"/>
      <c r="L989" s="1252"/>
      <c r="M989" s="1252"/>
      <c r="N989" s="1252"/>
      <c r="O989" s="1252"/>
      <c r="P989" s="1252"/>
      <c r="Q989" s="1252"/>
      <c r="R989" s="1252"/>
      <c r="S989" s="1252"/>
      <c r="T989" s="1252"/>
      <c r="U989" s="1252"/>
      <c r="V989" s="1252"/>
      <c r="W989" s="1252"/>
      <c r="X989" s="1252"/>
      <c r="Y989" s="1253"/>
      <c r="Z989" s="113"/>
      <c r="AA989" s="115"/>
      <c r="AB989" s="115"/>
      <c r="AC989" s="115"/>
      <c r="AD989" s="1183"/>
      <c r="AE989" s="1184"/>
      <c r="AF989" s="1184"/>
      <c r="AG989" s="1184"/>
      <c r="AH989" s="1184"/>
      <c r="AI989" s="1184"/>
      <c r="AJ989" s="1184"/>
      <c r="AK989" s="1185"/>
      <c r="AL989" s="105"/>
    </row>
    <row r="990" spans="1:38" ht="12.75">
      <c r="A990" s="51"/>
      <c r="B990" s="113"/>
      <c r="C990" s="114"/>
      <c r="D990" s="1257"/>
      <c r="E990" s="1258"/>
      <c r="F990" s="1258"/>
      <c r="G990" s="1258"/>
      <c r="H990" s="1258"/>
      <c r="I990" s="1258"/>
      <c r="J990" s="1258"/>
      <c r="K990" s="1258"/>
      <c r="L990" s="1258"/>
      <c r="M990" s="1258"/>
      <c r="N990" s="1258"/>
      <c r="O990" s="1258"/>
      <c r="P990" s="1258"/>
      <c r="Q990" s="1258"/>
      <c r="R990" s="1258"/>
      <c r="S990" s="1258"/>
      <c r="T990" s="1258"/>
      <c r="U990" s="1258"/>
      <c r="V990" s="1258"/>
      <c r="W990" s="1258"/>
      <c r="X990" s="1258"/>
      <c r="Y990" s="1259"/>
      <c r="Z990" s="113"/>
      <c r="AA990" s="115"/>
      <c r="AB990" s="115"/>
      <c r="AC990" s="115"/>
      <c r="AD990" s="1183"/>
      <c r="AE990" s="1184"/>
      <c r="AF990" s="1184"/>
      <c r="AG990" s="1184"/>
      <c r="AH990" s="1184"/>
      <c r="AI990" s="1184"/>
      <c r="AJ990" s="1184"/>
      <c r="AK990" s="1185"/>
      <c r="AL990" s="105"/>
    </row>
    <row r="991" spans="1:38" ht="12.75" customHeight="1">
      <c r="A991" s="51"/>
      <c r="B991" s="120"/>
      <c r="C991" s="555" t="s">
        <v>742</v>
      </c>
      <c r="D991" s="1254" t="s">
        <v>1622</v>
      </c>
      <c r="E991" s="1255"/>
      <c r="F991" s="1255"/>
      <c r="G991" s="1255"/>
      <c r="H991" s="1255"/>
      <c r="I991" s="1255"/>
      <c r="J991" s="1255"/>
      <c r="K991" s="1255"/>
      <c r="L991" s="1255"/>
      <c r="M991" s="1255"/>
      <c r="N991" s="1255"/>
      <c r="O991" s="1255"/>
      <c r="P991" s="1255"/>
      <c r="Q991" s="1255"/>
      <c r="R991" s="1255"/>
      <c r="S991" s="1255"/>
      <c r="T991" s="1255"/>
      <c r="U991" s="1255"/>
      <c r="V991" s="1255"/>
      <c r="W991" s="1255"/>
      <c r="X991" s="1255"/>
      <c r="Y991" s="1256"/>
      <c r="Z991" s="120"/>
      <c r="AA991" s="1178" t="s">
        <v>723</v>
      </c>
      <c r="AB991" s="1179"/>
      <c r="AC991" s="127"/>
      <c r="AD991" s="1180">
        <f>ROUND(IF(AA991="yes",(AD953*0.1),0),0)</f>
        <v>0</v>
      </c>
      <c r="AE991" s="1181"/>
      <c r="AF991" s="1181"/>
      <c r="AG991" s="1181"/>
      <c r="AH991" s="1181"/>
      <c r="AI991" s="1181"/>
      <c r="AJ991" s="1181"/>
      <c r="AK991" s="1182"/>
      <c r="AL991" s="105"/>
    </row>
    <row r="992" spans="1:38" s="706" customFormat="1" ht="12.75" customHeight="1">
      <c r="A992" s="51"/>
      <c r="B992" s="113"/>
      <c r="C992" s="114"/>
      <c r="D992" s="1251" t="s">
        <v>1623</v>
      </c>
      <c r="E992" s="1252"/>
      <c r="F992" s="1252"/>
      <c r="G992" s="1252"/>
      <c r="H992" s="1252"/>
      <c r="I992" s="1252"/>
      <c r="J992" s="1252"/>
      <c r="K992" s="1252"/>
      <c r="L992" s="1252"/>
      <c r="M992" s="1252"/>
      <c r="N992" s="1252"/>
      <c r="O992" s="1252"/>
      <c r="P992" s="1252"/>
      <c r="Q992" s="1252"/>
      <c r="R992" s="1252"/>
      <c r="S992" s="1252"/>
      <c r="T992" s="1252"/>
      <c r="U992" s="1252"/>
      <c r="V992" s="1252"/>
      <c r="W992" s="1252"/>
      <c r="X992" s="1252"/>
      <c r="Y992" s="1253"/>
      <c r="Z992" s="113"/>
      <c r="AA992" s="115"/>
      <c r="AB992" s="115"/>
      <c r="AC992" s="115"/>
      <c r="AD992" s="1183"/>
      <c r="AE992" s="1184"/>
      <c r="AF992" s="1184"/>
      <c r="AG992" s="1184"/>
      <c r="AH992" s="1184"/>
      <c r="AI992" s="1184"/>
      <c r="AJ992" s="1184"/>
      <c r="AK992" s="1185"/>
      <c r="AL992" s="105"/>
    </row>
    <row r="993" spans="1:38" ht="12.75" customHeight="1">
      <c r="A993" s="51"/>
      <c r="B993" s="113"/>
      <c r="C993" s="114"/>
      <c r="D993" s="1251"/>
      <c r="E993" s="1252"/>
      <c r="F993" s="1252"/>
      <c r="G993" s="1252"/>
      <c r="H993" s="1252"/>
      <c r="I993" s="1252"/>
      <c r="J993" s="1252"/>
      <c r="K993" s="1252"/>
      <c r="L993" s="1252"/>
      <c r="M993" s="1252"/>
      <c r="N993" s="1252"/>
      <c r="O993" s="1252"/>
      <c r="P993" s="1252"/>
      <c r="Q993" s="1252"/>
      <c r="R993" s="1252"/>
      <c r="S993" s="1252"/>
      <c r="T993" s="1252"/>
      <c r="U993" s="1252"/>
      <c r="V993" s="1252"/>
      <c r="W993" s="1252"/>
      <c r="X993" s="1252"/>
      <c r="Y993" s="1253"/>
      <c r="Z993" s="113"/>
      <c r="AA993" s="115"/>
      <c r="AB993" s="115"/>
      <c r="AC993" s="115"/>
      <c r="AD993" s="552"/>
      <c r="AE993" s="553"/>
      <c r="AF993" s="553"/>
      <c r="AG993" s="553"/>
      <c r="AH993" s="553"/>
      <c r="AI993" s="553"/>
      <c r="AJ993" s="553"/>
      <c r="AK993" s="554"/>
      <c r="AL993" s="105"/>
    </row>
    <row r="994" spans="1:38" ht="12.75" customHeight="1">
      <c r="A994" s="51"/>
      <c r="B994" s="113"/>
      <c r="C994" s="114"/>
      <c r="D994" s="1251"/>
      <c r="E994" s="1252"/>
      <c r="F994" s="1252"/>
      <c r="G994" s="1252"/>
      <c r="H994" s="1252"/>
      <c r="I994" s="1252"/>
      <c r="J994" s="1252"/>
      <c r="K994" s="1252"/>
      <c r="L994" s="1252"/>
      <c r="M994" s="1252"/>
      <c r="N994" s="1252"/>
      <c r="O994" s="1252"/>
      <c r="P994" s="1252"/>
      <c r="Q994" s="1252"/>
      <c r="R994" s="1252"/>
      <c r="S994" s="1252"/>
      <c r="T994" s="1252"/>
      <c r="U994" s="1252"/>
      <c r="V994" s="1252"/>
      <c r="W994" s="1252"/>
      <c r="X994" s="1252"/>
      <c r="Y994" s="1253"/>
      <c r="Z994" s="113"/>
      <c r="AA994" s="115"/>
      <c r="AB994" s="115"/>
      <c r="AC994" s="115"/>
      <c r="AD994" s="552"/>
      <c r="AE994" s="553"/>
      <c r="AF994" s="553"/>
      <c r="AG994" s="553"/>
      <c r="AH994" s="553"/>
      <c r="AI994" s="553"/>
      <c r="AJ994" s="553"/>
      <c r="AK994" s="554"/>
      <c r="AL994" s="105"/>
    </row>
    <row r="995" spans="1:38" ht="12.75" customHeight="1">
      <c r="A995" s="51"/>
      <c r="B995" s="113"/>
      <c r="C995" s="114"/>
      <c r="D995" s="1257"/>
      <c r="E995" s="1258"/>
      <c r="F995" s="1258"/>
      <c r="G995" s="1258"/>
      <c r="H995" s="1258"/>
      <c r="I995" s="1258"/>
      <c r="J995" s="1258"/>
      <c r="K995" s="1258"/>
      <c r="L995" s="1258"/>
      <c r="M995" s="1258"/>
      <c r="N995" s="1258"/>
      <c r="O995" s="1258"/>
      <c r="P995" s="1258"/>
      <c r="Q995" s="1258"/>
      <c r="R995" s="1258"/>
      <c r="S995" s="1258"/>
      <c r="T995" s="1258"/>
      <c r="U995" s="1258"/>
      <c r="V995" s="1258"/>
      <c r="W995" s="1258"/>
      <c r="X995" s="1258"/>
      <c r="Y995" s="1259"/>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4" t="s">
        <v>1627</v>
      </c>
      <c r="E996" s="1255"/>
      <c r="F996" s="1255"/>
      <c r="G996" s="1255"/>
      <c r="H996" s="1255"/>
      <c r="I996" s="1255"/>
      <c r="J996" s="1255"/>
      <c r="K996" s="1255"/>
      <c r="L996" s="1255"/>
      <c r="M996" s="1255"/>
      <c r="N996" s="1255"/>
      <c r="O996" s="1255"/>
      <c r="P996" s="1255"/>
      <c r="Q996" s="1255"/>
      <c r="R996" s="1255"/>
      <c r="S996" s="1255"/>
      <c r="T996" s="1255"/>
      <c r="U996" s="1255"/>
      <c r="V996" s="1255"/>
      <c r="W996" s="1255"/>
      <c r="X996" s="1255"/>
      <c r="Y996" s="1256"/>
      <c r="Z996" s="120"/>
      <c r="AA996" s="1283" t="str">
        <f>IF(X999&gt;0,"Yes","No")</f>
        <v>Yes</v>
      </c>
      <c r="AB996" s="1284"/>
      <c r="AC996" s="128"/>
      <c r="AD996" s="1274">
        <f>IF((X999=0),"",AO906*AD953)</f>
        <v>20940084.75</v>
      </c>
      <c r="AE996" s="1275"/>
      <c r="AF996" s="1275"/>
      <c r="AG996" s="1275"/>
      <c r="AH996" s="1275"/>
      <c r="AI996" s="1275"/>
      <c r="AJ996" s="1275"/>
      <c r="AK996" s="1276"/>
      <c r="AL996" s="105"/>
    </row>
    <row r="997" spans="1:38" s="743" customFormat="1" ht="12.75" customHeight="1">
      <c r="A997" s="51"/>
      <c r="B997" s="113"/>
      <c r="C997" s="726"/>
      <c r="D997" s="1251" t="s">
        <v>1626</v>
      </c>
      <c r="E997" s="1252"/>
      <c r="F997" s="1252"/>
      <c r="G997" s="1252"/>
      <c r="H997" s="1252"/>
      <c r="I997" s="1252"/>
      <c r="J997" s="1252"/>
      <c r="K997" s="1252"/>
      <c r="L997" s="1252"/>
      <c r="M997" s="1252"/>
      <c r="N997" s="1252"/>
      <c r="O997" s="1252"/>
      <c r="P997" s="1252"/>
      <c r="Q997" s="1252"/>
      <c r="R997" s="1252"/>
      <c r="S997" s="1252"/>
      <c r="T997" s="1252"/>
      <c r="U997" s="1252"/>
      <c r="V997" s="1252"/>
      <c r="W997" s="1252"/>
      <c r="X997" s="1252"/>
      <c r="Y997" s="1253"/>
      <c r="Z997" s="113"/>
      <c r="AA997" s="727"/>
      <c r="AB997" s="727"/>
      <c r="AC997" s="124"/>
      <c r="AD997" s="1277"/>
      <c r="AE997" s="1278"/>
      <c r="AF997" s="1278"/>
      <c r="AG997" s="1278"/>
      <c r="AH997" s="1278"/>
      <c r="AI997" s="1278"/>
      <c r="AJ997" s="1278"/>
      <c r="AK997" s="1279"/>
      <c r="AL997" s="105"/>
    </row>
    <row r="998" spans="1:38" ht="12.75" customHeight="1">
      <c r="A998" s="51"/>
      <c r="B998" s="113"/>
      <c r="C998" s="726"/>
      <c r="D998" s="1251"/>
      <c r="E998" s="1252"/>
      <c r="F998" s="1252"/>
      <c r="G998" s="1252"/>
      <c r="H998" s="1252"/>
      <c r="I998" s="1252"/>
      <c r="J998" s="1252"/>
      <c r="K998" s="1252"/>
      <c r="L998" s="1252"/>
      <c r="M998" s="1252"/>
      <c r="N998" s="1252"/>
      <c r="O998" s="1252"/>
      <c r="P998" s="1252"/>
      <c r="Q998" s="1252"/>
      <c r="R998" s="1252"/>
      <c r="S998" s="1252"/>
      <c r="T998" s="1252"/>
      <c r="U998" s="1252"/>
      <c r="V998" s="1252"/>
      <c r="W998" s="1252"/>
      <c r="X998" s="1252"/>
      <c r="Y998" s="1253"/>
      <c r="Z998" s="113"/>
      <c r="AA998" s="727"/>
      <c r="AB998" s="727"/>
      <c r="AC998" s="124"/>
      <c r="AD998" s="1277"/>
      <c r="AE998" s="1278"/>
      <c r="AF998" s="1278"/>
      <c r="AG998" s="1278"/>
      <c r="AH998" s="1278"/>
      <c r="AI998" s="1278"/>
      <c r="AJ998" s="1278"/>
      <c r="AK998" s="1279"/>
      <c r="AL998" s="105"/>
    </row>
    <row r="999" spans="1:38" ht="12.75" customHeight="1">
      <c r="A999" s="51"/>
      <c r="B999" s="118"/>
      <c r="C999" s="119"/>
      <c r="D999" s="207" t="s">
        <v>1082</v>
      </c>
      <c r="E999" s="208"/>
      <c r="F999" s="208"/>
      <c r="G999" s="208"/>
      <c r="H999" s="104"/>
      <c r="I999" s="1304">
        <f>AM905</f>
        <v>86</v>
      </c>
      <c r="J999" s="1305"/>
      <c r="K999" s="51"/>
      <c r="L999" s="104"/>
      <c r="M999" s="208"/>
      <c r="N999" s="208"/>
      <c r="O999" s="208"/>
      <c r="P999" s="208"/>
      <c r="Q999" s="208"/>
      <c r="R999" s="208"/>
      <c r="S999" s="208"/>
      <c r="T999" s="208"/>
      <c r="U999" s="208"/>
      <c r="V999" s="104"/>
      <c r="W999" s="209" t="s">
        <v>1083</v>
      </c>
      <c r="X999" s="1306">
        <f>AT614</f>
        <v>56</v>
      </c>
      <c r="Y999" s="1307"/>
      <c r="Z999" s="1285"/>
      <c r="AA999" s="1286"/>
      <c r="AB999" s="1286"/>
      <c r="AC999" s="1287"/>
      <c r="AD999" s="1280"/>
      <c r="AE999" s="1281"/>
      <c r="AF999" s="1281"/>
      <c r="AG999" s="1281"/>
      <c r="AH999" s="1281"/>
      <c r="AI999" s="1281"/>
      <c r="AJ999" s="1281"/>
      <c r="AK999" s="1282"/>
      <c r="AL999" s="105"/>
    </row>
    <row r="1000" spans="1:38" ht="12.75" customHeight="1">
      <c r="A1000" s="51"/>
      <c r="B1000" s="120"/>
      <c r="C1000" s="206" t="s">
        <v>1156</v>
      </c>
      <c r="D1000" s="1254" t="s">
        <v>1625</v>
      </c>
      <c r="E1000" s="1255"/>
      <c r="F1000" s="1255"/>
      <c r="G1000" s="1255"/>
      <c r="H1000" s="1255"/>
      <c r="I1000" s="1255"/>
      <c r="J1000" s="1255"/>
      <c r="K1000" s="1255"/>
      <c r="L1000" s="1255"/>
      <c r="M1000" s="1255"/>
      <c r="N1000" s="1255"/>
      <c r="O1000" s="1255"/>
      <c r="P1000" s="1255"/>
      <c r="Q1000" s="1255"/>
      <c r="R1000" s="1255"/>
      <c r="S1000" s="1255"/>
      <c r="T1000" s="1255"/>
      <c r="U1000" s="1255"/>
      <c r="V1000" s="1255"/>
      <c r="W1000" s="1255"/>
      <c r="X1000" s="1255"/>
      <c r="Y1000" s="1256"/>
      <c r="Z1000" s="113"/>
      <c r="AA1000" s="1283" t="str">
        <f>IF(X1003&gt;0,"Yes","No")</f>
        <v>No</v>
      </c>
      <c r="AB1000" s="1284"/>
      <c r="AC1000" s="124"/>
      <c r="AD1000" s="1274" t="str">
        <f>IF((X1003=0)," ",(2*AO907)*AD953)</f>
        <v xml:space="preserve"> </v>
      </c>
      <c r="AE1000" s="1275"/>
      <c r="AF1000" s="1275"/>
      <c r="AG1000" s="1275"/>
      <c r="AH1000" s="1275"/>
      <c r="AI1000" s="1275"/>
      <c r="AJ1000" s="1275"/>
      <c r="AK1000" s="1276"/>
      <c r="AL1000" s="105"/>
    </row>
    <row r="1001" spans="1:38" s="743" customFormat="1" ht="12.75" customHeight="1">
      <c r="A1001" s="51"/>
      <c r="B1001" s="113"/>
      <c r="C1001" s="726"/>
      <c r="D1001" s="1251" t="s">
        <v>1624</v>
      </c>
      <c r="E1001" s="1252"/>
      <c r="F1001" s="1252"/>
      <c r="G1001" s="1252"/>
      <c r="H1001" s="1252"/>
      <c r="I1001" s="1252"/>
      <c r="J1001" s="1252"/>
      <c r="K1001" s="1252"/>
      <c r="L1001" s="1252"/>
      <c r="M1001" s="1252"/>
      <c r="N1001" s="1252"/>
      <c r="O1001" s="1252"/>
      <c r="P1001" s="1252"/>
      <c r="Q1001" s="1252"/>
      <c r="R1001" s="1252"/>
      <c r="S1001" s="1252"/>
      <c r="T1001" s="1252"/>
      <c r="U1001" s="1252"/>
      <c r="V1001" s="1252"/>
      <c r="W1001" s="1252"/>
      <c r="X1001" s="1252"/>
      <c r="Y1001" s="1253"/>
      <c r="Z1001" s="113"/>
      <c r="AA1001" s="727"/>
      <c r="AB1001" s="727"/>
      <c r="AC1001" s="124"/>
      <c r="AD1001" s="1277"/>
      <c r="AE1001" s="1278"/>
      <c r="AF1001" s="1278"/>
      <c r="AG1001" s="1278"/>
      <c r="AH1001" s="1278"/>
      <c r="AI1001" s="1278"/>
      <c r="AJ1001" s="1278"/>
      <c r="AK1001" s="1279"/>
      <c r="AL1001" s="105"/>
    </row>
    <row r="1002" spans="1:38" ht="12.75" customHeight="1">
      <c r="A1002" s="51"/>
      <c r="B1002" s="113"/>
      <c r="C1002" s="124"/>
      <c r="D1002" s="1251"/>
      <c r="E1002" s="1252"/>
      <c r="F1002" s="1252"/>
      <c r="G1002" s="1252"/>
      <c r="H1002" s="1252"/>
      <c r="I1002" s="1252"/>
      <c r="J1002" s="1252"/>
      <c r="K1002" s="1252"/>
      <c r="L1002" s="1252"/>
      <c r="M1002" s="1252"/>
      <c r="N1002" s="1252"/>
      <c r="O1002" s="1252"/>
      <c r="P1002" s="1252"/>
      <c r="Q1002" s="1252"/>
      <c r="R1002" s="1252"/>
      <c r="S1002" s="1252"/>
      <c r="T1002" s="1252"/>
      <c r="U1002" s="1252"/>
      <c r="V1002" s="1252"/>
      <c r="W1002" s="1252"/>
      <c r="X1002" s="1252"/>
      <c r="Y1002" s="1253"/>
      <c r="Z1002" s="1315"/>
      <c r="AA1002" s="1313"/>
      <c r="AB1002" s="1313"/>
      <c r="AC1002" s="1314"/>
      <c r="AD1002" s="1277"/>
      <c r="AE1002" s="1278"/>
      <c r="AF1002" s="1278"/>
      <c r="AG1002" s="1278"/>
      <c r="AH1002" s="1278"/>
      <c r="AI1002" s="1278"/>
      <c r="AJ1002" s="1278"/>
      <c r="AK1002" s="1279"/>
      <c r="AL1002" s="105"/>
    </row>
    <row r="1003" spans="1:38" ht="12.75" customHeight="1">
      <c r="A1003" s="51"/>
      <c r="B1003" s="118"/>
      <c r="C1003" s="119"/>
      <c r="D1003" s="207" t="s">
        <v>1082</v>
      </c>
      <c r="E1003" s="208"/>
      <c r="F1003" s="208"/>
      <c r="G1003" s="208"/>
      <c r="H1003" s="208"/>
      <c r="I1003" s="1304">
        <f>AM905</f>
        <v>86</v>
      </c>
      <c r="J1003" s="1305"/>
      <c r="K1003" s="51"/>
      <c r="L1003" s="208"/>
      <c r="M1003" s="208"/>
      <c r="N1003" s="208"/>
      <c r="O1003" s="208"/>
      <c r="P1003" s="208"/>
      <c r="Q1003" s="208"/>
      <c r="R1003" s="208"/>
      <c r="S1003" s="208"/>
      <c r="T1003" s="208"/>
      <c r="U1003" s="208"/>
      <c r="V1003" s="208"/>
      <c r="W1003" s="209" t="s">
        <v>1084</v>
      </c>
      <c r="X1003" s="1306">
        <f>AX614</f>
        <v>0</v>
      </c>
      <c r="Y1003" s="1307"/>
      <c r="Z1003" s="1285"/>
      <c r="AA1003" s="1286"/>
      <c r="AB1003" s="1286"/>
      <c r="AC1003" s="1287"/>
      <c r="AD1003" s="1280"/>
      <c r="AE1003" s="1281"/>
      <c r="AF1003" s="1281"/>
      <c r="AG1003" s="1281"/>
      <c r="AH1003" s="1281"/>
      <c r="AI1003" s="1281"/>
      <c r="AJ1003" s="1281"/>
      <c r="AK1003" s="1282"/>
      <c r="AL1003" s="105"/>
    </row>
    <row r="1004" spans="1:38" ht="12.75" customHeight="1">
      <c r="A1004" s="51"/>
      <c r="B1004" s="161"/>
      <c r="C1004" s="162"/>
      <c r="D1004" s="1333" t="s">
        <v>560</v>
      </c>
      <c r="E1004" s="1333"/>
      <c r="F1004" s="1333"/>
      <c r="G1004" s="1333"/>
      <c r="H1004" s="1333"/>
      <c r="I1004" s="1333"/>
      <c r="J1004" s="1333"/>
      <c r="K1004" s="1333"/>
      <c r="L1004" s="1333"/>
      <c r="M1004" s="1333"/>
      <c r="N1004" s="1333"/>
      <c r="O1004" s="1333"/>
      <c r="P1004" s="1333"/>
      <c r="Q1004" s="1333"/>
      <c r="R1004" s="1333"/>
      <c r="S1004" s="1333"/>
      <c r="T1004" s="1333"/>
      <c r="U1004" s="1333"/>
      <c r="V1004" s="1333"/>
      <c r="W1004" s="1333"/>
      <c r="X1004" s="1333"/>
      <c r="Y1004" s="1333"/>
      <c r="Z1004" s="1333"/>
      <c r="AA1004" s="1333"/>
      <c r="AB1004" s="1333"/>
      <c r="AC1004" s="1334"/>
      <c r="AD1004" s="1269">
        <f>SUM(AD953:AK1003)</f>
        <v>66497303.75</v>
      </c>
      <c r="AE1004" s="1270"/>
      <c r="AF1004" s="1270"/>
      <c r="AG1004" s="1270"/>
      <c r="AH1004" s="1270"/>
      <c r="AI1004" s="1270"/>
      <c r="AJ1004" s="1270"/>
      <c r="AK1004" s="127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3"/>
      <c r="Y1007" s="1203"/>
      <c r="Z1007" s="1203"/>
      <c r="AA1007" s="1203"/>
      <c r="AB1007" s="1203"/>
      <c r="AC1007" s="1203"/>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4"/>
      <c r="Y1008" s="1204"/>
      <c r="Z1008" s="1204"/>
      <c r="AA1008" s="1204"/>
      <c r="AB1008" s="1204"/>
      <c r="AC1008" s="1204"/>
      <c r="AD1008" s="345"/>
      <c r="AE1008" s="345"/>
      <c r="AF1008" s="345"/>
      <c r="AG1008" s="345"/>
      <c r="AH1008" s="345"/>
      <c r="AI1008" s="345"/>
      <c r="AJ1008" s="345"/>
      <c r="AK1008" s="345"/>
      <c r="AL1008" s="105"/>
    </row>
    <row r="1009" spans="1:38" ht="12.75" customHeight="1">
      <c r="A1009" s="51"/>
      <c r="B1009" s="115"/>
      <c r="C1009" s="348"/>
      <c r="D1009" s="1563"/>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3"/>
      <c r="AF1009" s="1563"/>
      <c r="AG1009" s="1563"/>
      <c r="AH1009" s="1563"/>
      <c r="AI1009" s="1563"/>
      <c r="AJ1009" s="1563"/>
      <c r="AK1009" s="1563"/>
      <c r="AL1009" s="105"/>
    </row>
    <row r="1010" spans="1:38" ht="12.75" customHeight="1">
      <c r="A1010" s="51"/>
      <c r="B1010" s="115"/>
      <c r="C1010" s="348"/>
      <c r="D1010" s="1563"/>
      <c r="E1010" s="1563"/>
      <c r="F1010" s="1563"/>
      <c r="G1010" s="1563"/>
      <c r="H1010" s="1563"/>
      <c r="I1010" s="1563"/>
      <c r="J1010" s="1563"/>
      <c r="K1010" s="1563"/>
      <c r="L1010" s="1563"/>
      <c r="M1010" s="1563"/>
      <c r="N1010" s="1563"/>
      <c r="O1010" s="1563"/>
      <c r="P1010" s="1563"/>
      <c r="Q1010" s="1563"/>
      <c r="R1010" s="1563"/>
      <c r="S1010" s="1563"/>
      <c r="T1010" s="1563"/>
      <c r="U1010" s="1563"/>
      <c r="V1010" s="1563"/>
      <c r="W1010" s="1563"/>
      <c r="X1010" s="1563"/>
      <c r="Y1010" s="1563"/>
      <c r="Z1010" s="1563"/>
      <c r="AA1010" s="1563"/>
      <c r="AB1010" s="1563"/>
      <c r="AC1010" s="1563"/>
      <c r="AD1010" s="1563"/>
      <c r="AE1010" s="1563"/>
      <c r="AF1010" s="1563"/>
      <c r="AG1010" s="1563"/>
      <c r="AH1010" s="1563"/>
      <c r="AI1010" s="1563"/>
      <c r="AJ1010" s="1563"/>
      <c r="AK1010" s="1563"/>
      <c r="AL1010" s="105"/>
    </row>
    <row r="1011" spans="1:38" ht="12.75" customHeight="1">
      <c r="A1011" s="51"/>
      <c r="B1011" s="115"/>
      <c r="C1011" s="348"/>
      <c r="D1011" s="1563"/>
      <c r="E1011" s="1563"/>
      <c r="F1011" s="1563"/>
      <c r="G1011" s="1563"/>
      <c r="H1011" s="1563"/>
      <c r="I1011" s="1563"/>
      <c r="J1011" s="1563"/>
      <c r="K1011" s="1563"/>
      <c r="L1011" s="1563"/>
      <c r="M1011" s="1563"/>
      <c r="N1011" s="1563"/>
      <c r="O1011" s="1563"/>
      <c r="P1011" s="1563"/>
      <c r="Q1011" s="1563"/>
      <c r="R1011" s="1563"/>
      <c r="S1011" s="1563"/>
      <c r="T1011" s="1563"/>
      <c r="U1011" s="1563"/>
      <c r="V1011" s="1563"/>
      <c r="W1011" s="1563"/>
      <c r="X1011" s="1563"/>
      <c r="Y1011" s="1563"/>
      <c r="Z1011" s="1563"/>
      <c r="AA1011" s="1563"/>
      <c r="AB1011" s="1563"/>
      <c r="AC1011" s="1563"/>
      <c r="AD1011" s="1563"/>
      <c r="AE1011" s="1563"/>
      <c r="AF1011" s="1563"/>
      <c r="AG1011" s="1563"/>
      <c r="AH1011" s="1563"/>
      <c r="AI1011" s="1563"/>
      <c r="AJ1011" s="1563"/>
      <c r="AK1011" s="1563"/>
      <c r="AL1011" s="105"/>
    </row>
    <row r="1012" spans="1:38" ht="12.6" customHeight="1">
      <c r="A1012" s="51"/>
      <c r="B1012" s="1177"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7"/>
      <c r="D1012" s="1177"/>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7"/>
      <c r="AF1012" s="1177"/>
      <c r="AG1012" s="1177"/>
      <c r="AH1012" s="1177"/>
      <c r="AI1012" s="1177"/>
      <c r="AJ1012" s="1177"/>
      <c r="AK1012" s="1177"/>
      <c r="AL1012" s="105"/>
    </row>
    <row r="1013" spans="1:38" ht="12.6" customHeight="1">
      <c r="A1013" s="131"/>
      <c r="B1013" s="1177"/>
      <c r="C1013" s="1177"/>
      <c r="D1013" s="1177"/>
      <c r="E1013" s="1177"/>
      <c r="F1013" s="1177"/>
      <c r="G1013" s="1177"/>
      <c r="H1013" s="1177"/>
      <c r="I1013" s="1177"/>
      <c r="J1013" s="1177"/>
      <c r="K1013" s="1177"/>
      <c r="L1013" s="1177"/>
      <c r="M1013" s="1177"/>
      <c r="N1013" s="1177"/>
      <c r="O1013" s="1177"/>
      <c r="P1013" s="1177"/>
      <c r="Q1013" s="1177"/>
      <c r="R1013" s="1177"/>
      <c r="S1013" s="1177"/>
      <c r="T1013" s="1177"/>
      <c r="U1013" s="1177"/>
      <c r="V1013" s="1177"/>
      <c r="W1013" s="1177"/>
      <c r="X1013" s="1177"/>
      <c r="Y1013" s="1177"/>
      <c r="Z1013" s="1177"/>
      <c r="AA1013" s="1177"/>
      <c r="AB1013" s="1177"/>
      <c r="AC1013" s="1177"/>
      <c r="AD1013" s="1177"/>
      <c r="AE1013" s="1177"/>
      <c r="AF1013" s="1177"/>
      <c r="AG1013" s="1177"/>
      <c r="AH1013" s="1177"/>
      <c r="AI1013" s="1177"/>
      <c r="AJ1013" s="1177"/>
      <c r="AK1013" s="1177"/>
      <c r="AL1013" s="105"/>
    </row>
    <row r="1014" spans="1:38" ht="12.6" customHeight="1">
      <c r="A1014" s="131"/>
      <c r="B1014" s="1176">
        <f>IF(ISNA(IF((AD978&gt;(AD953*0.15)),"(f) cannot be greater than 15% of unadjusted eligible basis.",0)),"",(IF((AD978&gt;(AD953*0.15)),"(f) cannot be greater than 15% of unadjusted eligible basis.",0)))</f>
        <v>0</v>
      </c>
      <c r="C1014" s="1176"/>
      <c r="D1014" s="1176"/>
      <c r="E1014" s="1176"/>
      <c r="F1014" s="1176"/>
      <c r="G1014" s="1176"/>
      <c r="H1014" s="1176"/>
      <c r="I1014" s="1176"/>
      <c r="J1014" s="1176"/>
      <c r="K1014" s="1176"/>
      <c r="L1014" s="1176"/>
      <c r="M1014" s="1176"/>
      <c r="N1014" s="1176"/>
      <c r="O1014" s="1176"/>
      <c r="P1014" s="1176"/>
      <c r="Q1014" s="1176"/>
      <c r="R1014" s="1176"/>
      <c r="S1014" s="1176"/>
      <c r="T1014" s="1176"/>
      <c r="U1014" s="1176"/>
      <c r="V1014" s="1176"/>
      <c r="W1014" s="1176"/>
      <c r="X1014" s="1176"/>
      <c r="Y1014" s="1176"/>
      <c r="Z1014" s="1176"/>
      <c r="AA1014" s="1176"/>
      <c r="AB1014" s="1176"/>
      <c r="AC1014" s="1176"/>
      <c r="AD1014" s="1176"/>
      <c r="AE1014" s="1176"/>
      <c r="AF1014" s="1176"/>
      <c r="AG1014" s="1176"/>
      <c r="AH1014" s="1176"/>
      <c r="AI1014" s="1176"/>
      <c r="AJ1014" s="1176"/>
      <c r="AK1014" s="1176"/>
      <c r="AL1014" s="105"/>
    </row>
    <row r="1015" spans="1:38" ht="12.6" customHeight="1" thickBot="1">
      <c r="A1015" s="1268" t="s">
        <v>876</v>
      </c>
      <c r="B1015" s="1268"/>
      <c r="C1015" s="1268"/>
      <c r="D1015" s="1268"/>
      <c r="E1015" s="1268"/>
      <c r="F1015" s="1268"/>
      <c r="G1015" s="1268"/>
      <c r="H1015" s="1268"/>
      <c r="I1015" s="1268"/>
      <c r="J1015" s="1268"/>
      <c r="K1015" s="1268"/>
      <c r="L1015" s="1268"/>
      <c r="M1015" s="1268"/>
      <c r="N1015" s="1268"/>
      <c r="O1015" s="1268"/>
      <c r="P1015" s="1268"/>
      <c r="Q1015" s="1268"/>
      <c r="R1015" s="1268"/>
      <c r="S1015" s="1268"/>
      <c r="T1015" s="1268"/>
      <c r="U1015" s="1268"/>
      <c r="V1015" s="1268"/>
      <c r="W1015" s="1268"/>
      <c r="X1015" s="1268"/>
      <c r="Y1015" s="1268"/>
      <c r="Z1015" s="1268"/>
      <c r="AA1015" s="1268"/>
      <c r="AB1015" s="1268"/>
      <c r="AC1015" s="1268"/>
      <c r="AD1015" s="1268"/>
      <c r="AE1015" s="1268"/>
      <c r="AF1015" s="1268"/>
      <c r="AG1015" s="1268"/>
      <c r="AH1015" s="1268"/>
      <c r="AI1015" s="1268"/>
      <c r="AJ1015" s="1268"/>
      <c r="AK1015" s="1268"/>
      <c r="AL1015" s="126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2" t="s">
        <v>642</v>
      </c>
      <c r="B1019" s="1102"/>
      <c r="C1019" s="13">
        <v>1</v>
      </c>
      <c r="D1019" s="1001" t="s">
        <v>1264</v>
      </c>
      <c r="E1019" s="1001"/>
      <c r="F1019" s="1001"/>
      <c r="G1019" s="1001"/>
      <c r="H1019" s="1001"/>
      <c r="I1019" s="1001"/>
      <c r="J1019" s="1001"/>
      <c r="K1019" s="1001"/>
      <c r="L1019" s="1001"/>
      <c r="M1019" s="1001"/>
      <c r="N1019" s="1001"/>
      <c r="O1019" s="1001"/>
      <c r="P1019" s="1001"/>
      <c r="Q1019" s="1001"/>
      <c r="R1019" s="1001"/>
      <c r="S1019" s="1001"/>
      <c r="T1019" s="1001"/>
      <c r="U1019" s="1001"/>
      <c r="V1019" s="1001"/>
      <c r="W1019" s="1001"/>
      <c r="X1019" s="1001"/>
      <c r="Y1019" s="1001"/>
      <c r="Z1019" s="1001"/>
      <c r="AA1019" s="1001"/>
      <c r="AB1019" s="1001"/>
      <c r="AC1019" s="1001"/>
      <c r="AD1019" s="1001"/>
      <c r="AE1019" s="1001"/>
      <c r="AF1019" s="1001"/>
      <c r="AG1019" s="1001"/>
      <c r="AH1019" s="1001"/>
      <c r="AI1019" s="1001"/>
      <c r="AJ1019" s="1001"/>
      <c r="AK1019" s="1001"/>
      <c r="AL1019" s="134"/>
    </row>
    <row r="1020" spans="1:38" ht="12.6" customHeight="1">
      <c r="A1020" s="243"/>
      <c r="B1020" s="243"/>
      <c r="C1020" s="13"/>
      <c r="D1020" s="1001"/>
      <c r="E1020" s="1001"/>
      <c r="F1020" s="1001"/>
      <c r="G1020" s="1001"/>
      <c r="H1020" s="1001"/>
      <c r="I1020" s="1001"/>
      <c r="J1020" s="1001"/>
      <c r="K1020" s="1001"/>
      <c r="L1020" s="1001"/>
      <c r="M1020" s="1001"/>
      <c r="N1020" s="1001"/>
      <c r="O1020" s="1001"/>
      <c r="P1020" s="1001"/>
      <c r="Q1020" s="1001"/>
      <c r="R1020" s="1001"/>
      <c r="S1020" s="1001"/>
      <c r="T1020" s="1001"/>
      <c r="U1020" s="1001"/>
      <c r="V1020" s="1001"/>
      <c r="W1020" s="1001"/>
      <c r="X1020" s="1001"/>
      <c r="Y1020" s="1001"/>
      <c r="Z1020" s="1001"/>
      <c r="AA1020" s="1001"/>
      <c r="AB1020" s="1001"/>
      <c r="AC1020" s="1001"/>
      <c r="AD1020" s="1001"/>
      <c r="AE1020" s="1001"/>
      <c r="AF1020" s="1001"/>
      <c r="AG1020" s="1001"/>
      <c r="AH1020" s="1001"/>
      <c r="AI1020" s="1001"/>
      <c r="AJ1020" s="1001"/>
      <c r="AK1020" s="1001"/>
      <c r="AL1020" s="134"/>
    </row>
    <row r="1021" spans="1:38" ht="12.6" customHeight="1">
      <c r="A1021" s="243"/>
      <c r="B1021" s="243"/>
      <c r="C1021" s="13"/>
      <c r="D1021" s="1001"/>
      <c r="E1021" s="1001"/>
      <c r="F1021" s="1001"/>
      <c r="G1021" s="1001"/>
      <c r="H1021" s="1001"/>
      <c r="I1021" s="1001"/>
      <c r="J1021" s="1001"/>
      <c r="K1021" s="1001"/>
      <c r="L1021" s="1001"/>
      <c r="M1021" s="1001"/>
      <c r="N1021" s="1001"/>
      <c r="O1021" s="1001"/>
      <c r="P1021" s="1001"/>
      <c r="Q1021" s="1001"/>
      <c r="R1021" s="1001"/>
      <c r="S1021" s="1001"/>
      <c r="T1021" s="1001"/>
      <c r="U1021" s="1001"/>
      <c r="V1021" s="1001"/>
      <c r="W1021" s="1001"/>
      <c r="X1021" s="1001"/>
      <c r="Y1021" s="1001"/>
      <c r="Z1021" s="1001"/>
      <c r="AA1021" s="1001"/>
      <c r="AB1021" s="1001"/>
      <c r="AC1021" s="1001"/>
      <c r="AD1021" s="1001"/>
      <c r="AE1021" s="1001"/>
      <c r="AF1021" s="1001"/>
      <c r="AG1021" s="1001"/>
      <c r="AH1021" s="1001"/>
      <c r="AI1021" s="1001"/>
      <c r="AJ1021" s="1001"/>
      <c r="AK1021" s="1001"/>
      <c r="AL1021" s="105"/>
    </row>
    <row r="1022" spans="1:38" ht="12.6" customHeight="1">
      <c r="A1022" s="243"/>
      <c r="B1022" s="243"/>
      <c r="C1022" s="13"/>
      <c r="D1022" s="1001"/>
      <c r="E1022" s="1001"/>
      <c r="F1022" s="1001"/>
      <c r="G1022" s="1001"/>
      <c r="H1022" s="1001"/>
      <c r="I1022" s="1001"/>
      <c r="J1022" s="1001"/>
      <c r="K1022" s="1001"/>
      <c r="L1022" s="1001"/>
      <c r="M1022" s="1001"/>
      <c r="N1022" s="1001"/>
      <c r="O1022" s="1001"/>
      <c r="P1022" s="1001"/>
      <c r="Q1022" s="1001"/>
      <c r="R1022" s="1001"/>
      <c r="S1022" s="1001"/>
      <c r="T1022" s="1001"/>
      <c r="U1022" s="1001"/>
      <c r="V1022" s="1001"/>
      <c r="W1022" s="1001"/>
      <c r="X1022" s="1001"/>
      <c r="Y1022" s="1001"/>
      <c r="Z1022" s="1001"/>
      <c r="AA1022" s="1001"/>
      <c r="AB1022" s="1001"/>
      <c r="AC1022" s="1001"/>
      <c r="AD1022" s="1001"/>
      <c r="AE1022" s="1001"/>
      <c r="AF1022" s="1001"/>
      <c r="AG1022" s="1001"/>
      <c r="AH1022" s="1001"/>
      <c r="AI1022" s="1001"/>
      <c r="AJ1022" s="1001"/>
      <c r="AK1022" s="1001"/>
      <c r="AL1022" s="105"/>
    </row>
    <row r="1023" spans="1:38" ht="12.6" customHeight="1">
      <c r="A1023" s="243"/>
      <c r="B1023" s="243"/>
      <c r="C1023" s="13"/>
      <c r="D1023" s="1001"/>
      <c r="E1023" s="1001"/>
      <c r="F1023" s="1001"/>
      <c r="G1023" s="1001"/>
      <c r="H1023" s="1001"/>
      <c r="I1023" s="1001"/>
      <c r="J1023" s="1001"/>
      <c r="K1023" s="1001"/>
      <c r="L1023" s="1001"/>
      <c r="M1023" s="1001"/>
      <c r="N1023" s="1001"/>
      <c r="O1023" s="1001"/>
      <c r="P1023" s="1001"/>
      <c r="Q1023" s="1001"/>
      <c r="R1023" s="1001"/>
      <c r="S1023" s="1001"/>
      <c r="T1023" s="1001"/>
      <c r="U1023" s="1001"/>
      <c r="V1023" s="1001"/>
      <c r="W1023" s="1001"/>
      <c r="X1023" s="1001"/>
      <c r="Y1023" s="1001"/>
      <c r="Z1023" s="1001"/>
      <c r="AA1023" s="1001"/>
      <c r="AB1023" s="1001"/>
      <c r="AC1023" s="1001"/>
      <c r="AD1023" s="1001"/>
      <c r="AE1023" s="1001"/>
      <c r="AF1023" s="1001"/>
      <c r="AG1023" s="1001"/>
      <c r="AH1023" s="1001"/>
      <c r="AI1023" s="1001"/>
      <c r="AJ1023" s="1001"/>
      <c r="AK1023" s="1001"/>
      <c r="AL1023" s="105"/>
    </row>
    <row r="1024" spans="1:38" ht="12.6" customHeight="1">
      <c r="A1024" s="37"/>
      <c r="B1024" s="66"/>
      <c r="C1024" s="13"/>
      <c r="D1024" s="1001"/>
      <c r="E1024" s="1001"/>
      <c r="F1024" s="1001"/>
      <c r="G1024" s="1001"/>
      <c r="H1024" s="1001"/>
      <c r="I1024" s="1001"/>
      <c r="J1024" s="1001"/>
      <c r="K1024" s="1001"/>
      <c r="L1024" s="1001"/>
      <c r="M1024" s="1001"/>
      <c r="N1024" s="1001"/>
      <c r="O1024" s="1001"/>
      <c r="P1024" s="1001"/>
      <c r="Q1024" s="1001"/>
      <c r="R1024" s="1001"/>
      <c r="S1024" s="1001"/>
      <c r="T1024" s="1001"/>
      <c r="U1024" s="1001"/>
      <c r="V1024" s="1001"/>
      <c r="W1024" s="1001"/>
      <c r="X1024" s="1001"/>
      <c r="Y1024" s="1001"/>
      <c r="Z1024" s="1001"/>
      <c r="AA1024" s="1001"/>
      <c r="AB1024" s="1001"/>
      <c r="AC1024" s="1001"/>
      <c r="AD1024" s="1001"/>
      <c r="AE1024" s="1001"/>
      <c r="AF1024" s="1001"/>
      <c r="AG1024" s="1001"/>
      <c r="AH1024" s="1001"/>
      <c r="AI1024" s="1001"/>
      <c r="AJ1024" s="1001"/>
      <c r="AK1024" s="1001"/>
      <c r="AL1024" s="105"/>
    </row>
    <row r="1025" spans="1:38" ht="12.6" customHeight="1">
      <c r="A1025" s="1102" t="s">
        <v>642</v>
      </c>
      <c r="B1025" s="1102"/>
      <c r="C1025" s="13">
        <v>2</v>
      </c>
      <c r="D1025" s="1001" t="s">
        <v>1263</v>
      </c>
      <c r="E1025" s="1001"/>
      <c r="F1025" s="1001"/>
      <c r="G1025" s="1001"/>
      <c r="H1025" s="1001"/>
      <c r="I1025" s="1001"/>
      <c r="J1025" s="1001"/>
      <c r="K1025" s="1001"/>
      <c r="L1025" s="1001"/>
      <c r="M1025" s="1001"/>
      <c r="N1025" s="1001"/>
      <c r="O1025" s="1001"/>
      <c r="P1025" s="1001"/>
      <c r="Q1025" s="1001"/>
      <c r="R1025" s="1001"/>
      <c r="S1025" s="1001"/>
      <c r="T1025" s="1001"/>
      <c r="U1025" s="1001"/>
      <c r="V1025" s="1001"/>
      <c r="W1025" s="1001"/>
      <c r="X1025" s="1001"/>
      <c r="Y1025" s="1001"/>
      <c r="Z1025" s="1001"/>
      <c r="AA1025" s="1001"/>
      <c r="AB1025" s="1001"/>
      <c r="AC1025" s="1001"/>
      <c r="AD1025" s="1001"/>
      <c r="AE1025" s="1001"/>
      <c r="AF1025" s="1001"/>
      <c r="AG1025" s="1001"/>
      <c r="AH1025" s="1001"/>
      <c r="AI1025" s="1001"/>
      <c r="AJ1025" s="1001"/>
      <c r="AK1025" s="1001"/>
      <c r="AL1025" s="105"/>
    </row>
    <row r="1026" spans="1:38" ht="12.6" customHeight="1">
      <c r="A1026" s="243"/>
      <c r="B1026" s="243"/>
      <c r="C1026" s="13"/>
      <c r="D1026" s="1001"/>
      <c r="E1026" s="1001"/>
      <c r="F1026" s="1001"/>
      <c r="G1026" s="1001"/>
      <c r="H1026" s="1001"/>
      <c r="I1026" s="1001"/>
      <c r="J1026" s="1001"/>
      <c r="K1026" s="1001"/>
      <c r="L1026" s="1001"/>
      <c r="M1026" s="1001"/>
      <c r="N1026" s="1001"/>
      <c r="O1026" s="1001"/>
      <c r="P1026" s="1001"/>
      <c r="Q1026" s="1001"/>
      <c r="R1026" s="1001"/>
      <c r="S1026" s="1001"/>
      <c r="T1026" s="1001"/>
      <c r="U1026" s="1001"/>
      <c r="V1026" s="1001"/>
      <c r="W1026" s="1001"/>
      <c r="X1026" s="1001"/>
      <c r="Y1026" s="1001"/>
      <c r="Z1026" s="1001"/>
      <c r="AA1026" s="1001"/>
      <c r="AB1026" s="1001"/>
      <c r="AC1026" s="1001"/>
      <c r="AD1026" s="1001"/>
      <c r="AE1026" s="1001"/>
      <c r="AF1026" s="1001"/>
      <c r="AG1026" s="1001"/>
      <c r="AH1026" s="1001"/>
      <c r="AI1026" s="1001"/>
      <c r="AJ1026" s="1001"/>
      <c r="AK1026" s="1001"/>
      <c r="AL1026" s="105"/>
    </row>
    <row r="1027" spans="1:38" ht="12.6" customHeight="1">
      <c r="A1027" s="243"/>
      <c r="B1027" s="243"/>
      <c r="C1027" s="13"/>
      <c r="D1027" s="1001"/>
      <c r="E1027" s="1001"/>
      <c r="F1027" s="1001"/>
      <c r="G1027" s="1001"/>
      <c r="H1027" s="1001"/>
      <c r="I1027" s="1001"/>
      <c r="J1027" s="1001"/>
      <c r="K1027" s="1001"/>
      <c r="L1027" s="1001"/>
      <c r="M1027" s="1001"/>
      <c r="N1027" s="1001"/>
      <c r="O1027" s="1001"/>
      <c r="P1027" s="1001"/>
      <c r="Q1027" s="1001"/>
      <c r="R1027" s="1001"/>
      <c r="S1027" s="1001"/>
      <c r="T1027" s="1001"/>
      <c r="U1027" s="1001"/>
      <c r="V1027" s="1001"/>
      <c r="W1027" s="1001"/>
      <c r="X1027" s="1001"/>
      <c r="Y1027" s="1001"/>
      <c r="Z1027" s="1001"/>
      <c r="AA1027" s="1001"/>
      <c r="AB1027" s="1001"/>
      <c r="AC1027" s="1001"/>
      <c r="AD1027" s="1001"/>
      <c r="AE1027" s="1001"/>
      <c r="AF1027" s="1001"/>
      <c r="AG1027" s="1001"/>
      <c r="AH1027" s="1001"/>
      <c r="AI1027" s="1001"/>
      <c r="AJ1027" s="1001"/>
      <c r="AK1027" s="1001"/>
      <c r="AL1027" s="105"/>
    </row>
    <row r="1028" spans="1:38" ht="12.6" customHeight="1">
      <c r="A1028" s="243"/>
      <c r="B1028" s="243"/>
      <c r="C1028" s="13"/>
      <c r="D1028" s="1001"/>
      <c r="E1028" s="1001"/>
      <c r="F1028" s="1001"/>
      <c r="G1028" s="1001"/>
      <c r="H1028" s="1001"/>
      <c r="I1028" s="1001"/>
      <c r="J1028" s="1001"/>
      <c r="K1028" s="1001"/>
      <c r="L1028" s="1001"/>
      <c r="M1028" s="1001"/>
      <c r="N1028" s="1001"/>
      <c r="O1028" s="1001"/>
      <c r="P1028" s="1001"/>
      <c r="Q1028" s="1001"/>
      <c r="R1028" s="1001"/>
      <c r="S1028" s="1001"/>
      <c r="T1028" s="1001"/>
      <c r="U1028" s="1001"/>
      <c r="V1028" s="1001"/>
      <c r="W1028" s="1001"/>
      <c r="X1028" s="1001"/>
      <c r="Y1028" s="1001"/>
      <c r="Z1028" s="1001"/>
      <c r="AA1028" s="1001"/>
      <c r="AB1028" s="1001"/>
      <c r="AC1028" s="1001"/>
      <c r="AD1028" s="1001"/>
      <c r="AE1028" s="1001"/>
      <c r="AF1028" s="1001"/>
      <c r="AG1028" s="1001"/>
      <c r="AH1028" s="1001"/>
      <c r="AI1028" s="1001"/>
      <c r="AJ1028" s="1001"/>
      <c r="AK1028" s="1001"/>
      <c r="AL1028" s="105"/>
    </row>
    <row r="1029" spans="1:38" ht="12.6" customHeight="1">
      <c r="A1029" s="243"/>
      <c r="B1029" s="243"/>
      <c r="C1029" s="13"/>
      <c r="D1029" s="1001"/>
      <c r="E1029" s="1001"/>
      <c r="F1029" s="1001"/>
      <c r="G1029" s="1001"/>
      <c r="H1029" s="1001"/>
      <c r="I1029" s="1001"/>
      <c r="J1029" s="1001"/>
      <c r="K1029" s="1001"/>
      <c r="L1029" s="1001"/>
      <c r="M1029" s="1001"/>
      <c r="N1029" s="1001"/>
      <c r="O1029" s="1001"/>
      <c r="P1029" s="1001"/>
      <c r="Q1029" s="1001"/>
      <c r="R1029" s="1001"/>
      <c r="S1029" s="1001"/>
      <c r="T1029" s="1001"/>
      <c r="U1029" s="1001"/>
      <c r="V1029" s="1001"/>
      <c r="W1029" s="1001"/>
      <c r="X1029" s="1001"/>
      <c r="Y1029" s="1001"/>
      <c r="Z1029" s="1001"/>
      <c r="AA1029" s="1001"/>
      <c r="AB1029" s="1001"/>
      <c r="AC1029" s="1001"/>
      <c r="AD1029" s="1001"/>
      <c r="AE1029" s="1001"/>
      <c r="AF1029" s="1001"/>
      <c r="AG1029" s="1001"/>
      <c r="AH1029" s="1001"/>
      <c r="AI1029" s="1001"/>
      <c r="AJ1029" s="1001"/>
      <c r="AK1029" s="1001"/>
      <c r="AL1029" s="105"/>
    </row>
    <row r="1030" spans="1:38" ht="12.6" customHeight="1">
      <c r="A1030" s="243"/>
      <c r="B1030" s="243"/>
      <c r="C1030" s="13"/>
      <c r="D1030" s="1001"/>
      <c r="E1030" s="1001"/>
      <c r="F1030" s="1001"/>
      <c r="G1030" s="1001"/>
      <c r="H1030" s="1001"/>
      <c r="I1030" s="1001"/>
      <c r="J1030" s="1001"/>
      <c r="K1030" s="1001"/>
      <c r="L1030" s="1001"/>
      <c r="M1030" s="1001"/>
      <c r="N1030" s="1001"/>
      <c r="O1030" s="1001"/>
      <c r="P1030" s="1001"/>
      <c r="Q1030" s="1001"/>
      <c r="R1030" s="1001"/>
      <c r="S1030" s="1001"/>
      <c r="T1030" s="1001"/>
      <c r="U1030" s="1001"/>
      <c r="V1030" s="1001"/>
      <c r="W1030" s="1001"/>
      <c r="X1030" s="1001"/>
      <c r="Y1030" s="1001"/>
      <c r="Z1030" s="1001"/>
      <c r="AA1030" s="1001"/>
      <c r="AB1030" s="1001"/>
      <c r="AC1030" s="1001"/>
      <c r="AD1030" s="1001"/>
      <c r="AE1030" s="1001"/>
      <c r="AF1030" s="1001"/>
      <c r="AG1030" s="1001"/>
      <c r="AH1030" s="1001"/>
      <c r="AI1030" s="1001"/>
      <c r="AJ1030" s="1001"/>
      <c r="AK1030" s="1001"/>
    </row>
    <row r="1031" spans="1:38" ht="12.6" customHeight="1">
      <c r="A1031" s="1102" t="s">
        <v>642</v>
      </c>
      <c r="B1031" s="1102"/>
      <c r="C1031" s="13">
        <v>3</v>
      </c>
      <c r="D1031" s="1001" t="s">
        <v>1605</v>
      </c>
      <c r="E1031" s="1001"/>
      <c r="F1031" s="1001"/>
      <c r="G1031" s="1001"/>
      <c r="H1031" s="1001"/>
      <c r="I1031" s="1001"/>
      <c r="J1031" s="1001"/>
      <c r="K1031" s="1001"/>
      <c r="L1031" s="1001"/>
      <c r="M1031" s="1001"/>
      <c r="N1031" s="1001"/>
      <c r="O1031" s="1001"/>
      <c r="P1031" s="1001"/>
      <c r="Q1031" s="1001"/>
      <c r="R1031" s="1001"/>
      <c r="S1031" s="1001"/>
      <c r="T1031" s="1001"/>
      <c r="U1031" s="1001"/>
      <c r="V1031" s="1001"/>
      <c r="W1031" s="1001"/>
      <c r="X1031" s="1001"/>
      <c r="Y1031" s="1001"/>
      <c r="Z1031" s="1001"/>
      <c r="AA1031" s="1001"/>
      <c r="AB1031" s="1001"/>
      <c r="AC1031" s="1001"/>
      <c r="AD1031" s="1001"/>
      <c r="AE1031" s="1001"/>
      <c r="AF1031" s="1001"/>
      <c r="AG1031" s="1001"/>
      <c r="AH1031" s="1001"/>
      <c r="AI1031" s="1001"/>
      <c r="AJ1031" s="1001"/>
      <c r="AK1031" s="1001"/>
    </row>
    <row r="1032" spans="1:38" s="743" customFormat="1" ht="12.6" customHeight="1">
      <c r="A1032" s="133"/>
      <c r="B1032" s="133"/>
      <c r="C1032" s="13"/>
      <c r="D1032" s="1001"/>
      <c r="E1032" s="1001"/>
      <c r="F1032" s="1001"/>
      <c r="G1032" s="1001"/>
      <c r="H1032" s="1001"/>
      <c r="I1032" s="1001"/>
      <c r="J1032" s="1001"/>
      <c r="K1032" s="1001"/>
      <c r="L1032" s="1001"/>
      <c r="M1032" s="1001"/>
      <c r="N1032" s="1001"/>
      <c r="O1032" s="1001"/>
      <c r="P1032" s="1001"/>
      <c r="Q1032" s="1001"/>
      <c r="R1032" s="1001"/>
      <c r="S1032" s="1001"/>
      <c r="T1032" s="1001"/>
      <c r="U1032" s="1001"/>
      <c r="V1032" s="1001"/>
      <c r="W1032" s="1001"/>
      <c r="X1032" s="1001"/>
      <c r="Y1032" s="1001"/>
      <c r="Z1032" s="1001"/>
      <c r="AA1032" s="1001"/>
      <c r="AB1032" s="1001"/>
      <c r="AC1032" s="1001"/>
      <c r="AD1032" s="1001"/>
      <c r="AE1032" s="1001"/>
      <c r="AF1032" s="1001"/>
      <c r="AG1032" s="1001"/>
      <c r="AH1032" s="1001"/>
      <c r="AI1032" s="1001"/>
      <c r="AJ1032" s="1001"/>
      <c r="AK1032" s="1001"/>
    </row>
    <row r="1033" spans="1:38" ht="12.6" customHeight="1">
      <c r="A1033" s="133"/>
      <c r="B1033" s="133"/>
      <c r="C1033" s="13"/>
      <c r="D1033" s="1001"/>
      <c r="E1033" s="1001"/>
      <c r="F1033" s="1001"/>
      <c r="G1033" s="1001"/>
      <c r="H1033" s="1001"/>
      <c r="I1033" s="1001"/>
      <c r="J1033" s="1001"/>
      <c r="K1033" s="1001"/>
      <c r="L1033" s="1001"/>
      <c r="M1033" s="1001"/>
      <c r="N1033" s="1001"/>
      <c r="O1033" s="1001"/>
      <c r="P1033" s="1001"/>
      <c r="Q1033" s="1001"/>
      <c r="R1033" s="1001"/>
      <c r="S1033" s="1001"/>
      <c r="T1033" s="1001"/>
      <c r="U1033" s="1001"/>
      <c r="V1033" s="1001"/>
      <c r="W1033" s="1001"/>
      <c r="X1033" s="1001"/>
      <c r="Y1033" s="1001"/>
      <c r="Z1033" s="1001"/>
      <c r="AA1033" s="1001"/>
      <c r="AB1033" s="1001"/>
      <c r="AC1033" s="1001"/>
      <c r="AD1033" s="1001"/>
      <c r="AE1033" s="1001"/>
      <c r="AF1033" s="1001"/>
      <c r="AG1033" s="1001"/>
      <c r="AH1033" s="1001"/>
      <c r="AI1033" s="1001"/>
      <c r="AJ1033" s="1001"/>
      <c r="AK1033" s="1001"/>
    </row>
    <row r="1034" spans="1:38" ht="12.6" customHeight="1">
      <c r="A1034" s="62"/>
      <c r="B1034" s="66"/>
      <c r="C1034" s="13"/>
      <c r="D1034" s="1001"/>
      <c r="E1034" s="1001"/>
      <c r="F1034" s="1001"/>
      <c r="G1034" s="1001"/>
      <c r="H1034" s="1001"/>
      <c r="I1034" s="1001"/>
      <c r="J1034" s="1001"/>
      <c r="K1034" s="1001"/>
      <c r="L1034" s="1001"/>
      <c r="M1034" s="1001"/>
      <c r="N1034" s="1001"/>
      <c r="O1034" s="1001"/>
      <c r="P1034" s="1001"/>
      <c r="Q1034" s="1001"/>
      <c r="R1034" s="1001"/>
      <c r="S1034" s="1001"/>
      <c r="T1034" s="1001"/>
      <c r="U1034" s="1001"/>
      <c r="V1034" s="1001"/>
      <c r="W1034" s="1001"/>
      <c r="X1034" s="1001"/>
      <c r="Y1034" s="1001"/>
      <c r="Z1034" s="1001"/>
      <c r="AA1034" s="1001"/>
      <c r="AB1034" s="1001"/>
      <c r="AC1034" s="1001"/>
      <c r="AD1034" s="1001"/>
      <c r="AE1034" s="1001"/>
      <c r="AF1034" s="1001"/>
      <c r="AG1034" s="1001"/>
      <c r="AH1034" s="1001"/>
      <c r="AI1034" s="1001"/>
      <c r="AJ1034" s="1001"/>
      <c r="AK1034" s="1001"/>
    </row>
    <row r="1035" spans="1:38" ht="12.6" customHeight="1">
      <c r="A1035" s="62"/>
      <c r="B1035" s="66"/>
      <c r="C1035" s="13"/>
      <c r="D1035" s="1001"/>
      <c r="E1035" s="1001"/>
      <c r="F1035" s="1001"/>
      <c r="G1035" s="1001"/>
      <c r="H1035" s="1001"/>
      <c r="I1035" s="1001"/>
      <c r="J1035" s="1001"/>
      <c r="K1035" s="1001"/>
      <c r="L1035" s="1001"/>
      <c r="M1035" s="1001"/>
      <c r="N1035" s="1001"/>
      <c r="O1035" s="1001"/>
      <c r="P1035" s="1001"/>
      <c r="Q1035" s="1001"/>
      <c r="R1035" s="1001"/>
      <c r="S1035" s="1001"/>
      <c r="T1035" s="1001"/>
      <c r="U1035" s="1001"/>
      <c r="V1035" s="1001"/>
      <c r="W1035" s="1001"/>
      <c r="X1035" s="1001"/>
      <c r="Y1035" s="1001"/>
      <c r="Z1035" s="1001"/>
      <c r="AA1035" s="1001"/>
      <c r="AB1035" s="1001"/>
      <c r="AC1035" s="1001"/>
      <c r="AD1035" s="1001"/>
      <c r="AE1035" s="1001"/>
      <c r="AF1035" s="1001"/>
      <c r="AG1035" s="1001"/>
      <c r="AH1035" s="1001"/>
      <c r="AI1035" s="1001"/>
      <c r="AJ1035" s="1001"/>
      <c r="AK1035" s="1001"/>
    </row>
    <row r="1036" spans="1:38" ht="12.6" customHeight="1">
      <c r="A1036" s="62"/>
      <c r="B1036" s="66"/>
      <c r="C1036" s="13"/>
      <c r="D1036" s="1001"/>
      <c r="E1036" s="1001"/>
      <c r="F1036" s="1001"/>
      <c r="G1036" s="1001"/>
      <c r="H1036" s="1001"/>
      <c r="I1036" s="1001"/>
      <c r="J1036" s="1001"/>
      <c r="K1036" s="1001"/>
      <c r="L1036" s="1001"/>
      <c r="M1036" s="1001"/>
      <c r="N1036" s="1001"/>
      <c r="O1036" s="1001"/>
      <c r="P1036" s="1001"/>
      <c r="Q1036" s="1001"/>
      <c r="R1036" s="1001"/>
      <c r="S1036" s="1001"/>
      <c r="T1036" s="1001"/>
      <c r="U1036" s="1001"/>
      <c r="V1036" s="1001"/>
      <c r="W1036" s="1001"/>
      <c r="X1036" s="1001"/>
      <c r="Y1036" s="1001"/>
      <c r="Z1036" s="1001"/>
      <c r="AA1036" s="1001"/>
      <c r="AB1036" s="1001"/>
      <c r="AC1036" s="1001"/>
      <c r="AD1036" s="1001"/>
      <c r="AE1036" s="1001"/>
      <c r="AF1036" s="1001"/>
      <c r="AG1036" s="1001"/>
      <c r="AH1036" s="1001"/>
      <c r="AI1036" s="1001"/>
      <c r="AJ1036" s="1001"/>
      <c r="AK1036" s="1001"/>
    </row>
    <row r="1037" spans="1:38" ht="12.6" customHeight="1">
      <c r="A1037" s="62"/>
      <c r="B1037" s="66"/>
      <c r="C1037" s="13"/>
      <c r="D1037" s="1001"/>
      <c r="E1037" s="1001"/>
      <c r="F1037" s="1001"/>
      <c r="G1037" s="1001"/>
      <c r="H1037" s="1001"/>
      <c r="I1037" s="1001"/>
      <c r="J1037" s="1001"/>
      <c r="K1037" s="1001"/>
      <c r="L1037" s="1001"/>
      <c r="M1037" s="1001"/>
      <c r="N1037" s="1001"/>
      <c r="O1037" s="1001"/>
      <c r="P1037" s="1001"/>
      <c r="Q1037" s="1001"/>
      <c r="R1037" s="1001"/>
      <c r="S1037" s="1001"/>
      <c r="T1037" s="1001"/>
      <c r="U1037" s="1001"/>
      <c r="V1037" s="1001"/>
      <c r="W1037" s="1001"/>
      <c r="X1037" s="1001"/>
      <c r="Y1037" s="1001"/>
      <c r="Z1037" s="1001"/>
      <c r="AA1037" s="1001"/>
      <c r="AB1037" s="1001"/>
      <c r="AC1037" s="1001"/>
      <c r="AD1037" s="1001"/>
      <c r="AE1037" s="1001"/>
      <c r="AF1037" s="1001"/>
      <c r="AG1037" s="1001"/>
      <c r="AH1037" s="1001"/>
      <c r="AI1037" s="1001"/>
      <c r="AJ1037" s="1001"/>
      <c r="AK1037" s="1001"/>
    </row>
    <row r="1038" spans="1:38" ht="12.6" customHeight="1">
      <c r="A1038" s="1102" t="s">
        <v>642</v>
      </c>
      <c r="B1038" s="1102"/>
      <c r="C1038" s="13">
        <v>4</v>
      </c>
      <c r="D1038" s="1001" t="s">
        <v>1249</v>
      </c>
      <c r="E1038" s="1001"/>
      <c r="F1038" s="1001"/>
      <c r="G1038" s="1001"/>
      <c r="H1038" s="1001"/>
      <c r="I1038" s="1001"/>
      <c r="J1038" s="1001"/>
      <c r="K1038" s="1001"/>
      <c r="L1038" s="1001"/>
      <c r="M1038" s="1001"/>
      <c r="N1038" s="1001"/>
      <c r="O1038" s="1001"/>
      <c r="P1038" s="1001"/>
      <c r="Q1038" s="1001"/>
      <c r="R1038" s="1001"/>
      <c r="S1038" s="1001"/>
      <c r="T1038" s="1001"/>
      <c r="U1038" s="1001"/>
      <c r="V1038" s="1001"/>
      <c r="W1038" s="1001"/>
      <c r="X1038" s="1001"/>
      <c r="Y1038" s="1001"/>
      <c r="Z1038" s="1001"/>
      <c r="AA1038" s="1001"/>
      <c r="AB1038" s="1001"/>
      <c r="AC1038" s="1001"/>
      <c r="AD1038" s="1001"/>
      <c r="AE1038" s="1001"/>
      <c r="AF1038" s="1001"/>
      <c r="AG1038" s="1001"/>
      <c r="AH1038" s="1001"/>
      <c r="AI1038" s="1001"/>
      <c r="AJ1038" s="1001"/>
      <c r="AK1038" s="1001"/>
    </row>
    <row r="1039" spans="1:38" s="706" customFormat="1" ht="12.6" customHeight="1">
      <c r="A1039" s="243"/>
      <c r="B1039" s="243"/>
      <c r="C1039" s="13"/>
      <c r="D1039" s="1001"/>
      <c r="E1039" s="1001"/>
      <c r="F1039" s="1001"/>
      <c r="G1039" s="1001"/>
      <c r="H1039" s="1001"/>
      <c r="I1039" s="1001"/>
      <c r="J1039" s="1001"/>
      <c r="K1039" s="1001"/>
      <c r="L1039" s="1001"/>
      <c r="M1039" s="1001"/>
      <c r="N1039" s="1001"/>
      <c r="O1039" s="1001"/>
      <c r="P1039" s="1001"/>
      <c r="Q1039" s="1001"/>
      <c r="R1039" s="1001"/>
      <c r="S1039" s="1001"/>
      <c r="T1039" s="1001"/>
      <c r="U1039" s="1001"/>
      <c r="V1039" s="1001"/>
      <c r="W1039" s="1001"/>
      <c r="X1039" s="1001"/>
      <c r="Y1039" s="1001"/>
      <c r="Z1039" s="1001"/>
      <c r="AA1039" s="1001"/>
      <c r="AB1039" s="1001"/>
      <c r="AC1039" s="1001"/>
      <c r="AD1039" s="1001"/>
      <c r="AE1039" s="1001"/>
      <c r="AF1039" s="1001"/>
      <c r="AG1039" s="1001"/>
      <c r="AH1039" s="1001"/>
      <c r="AI1039" s="1001"/>
      <c r="AJ1039" s="1001"/>
      <c r="AK1039" s="1001"/>
      <c r="AL1039" s="12"/>
    </row>
    <row r="1040" spans="1:38" ht="12.6" customHeight="1">
      <c r="A1040" s="62"/>
      <c r="B1040" s="66"/>
      <c r="C1040" s="13"/>
      <c r="D1040" s="1001"/>
      <c r="E1040" s="1001"/>
      <c r="F1040" s="1001"/>
      <c r="G1040" s="1001"/>
      <c r="H1040" s="1001"/>
      <c r="I1040" s="1001"/>
      <c r="J1040" s="1001"/>
      <c r="K1040" s="1001"/>
      <c r="L1040" s="1001"/>
      <c r="M1040" s="1001"/>
      <c r="N1040" s="1001"/>
      <c r="O1040" s="1001"/>
      <c r="P1040" s="1001"/>
      <c r="Q1040" s="1001"/>
      <c r="R1040" s="1001"/>
      <c r="S1040" s="1001"/>
      <c r="T1040" s="1001"/>
      <c r="U1040" s="1001"/>
      <c r="V1040" s="1001"/>
      <c r="W1040" s="1001"/>
      <c r="X1040" s="1001"/>
      <c r="Y1040" s="1001"/>
      <c r="Z1040" s="1001"/>
      <c r="AA1040" s="1001"/>
      <c r="AB1040" s="1001"/>
      <c r="AC1040" s="1001"/>
      <c r="AD1040" s="1001"/>
      <c r="AE1040" s="1001"/>
      <c r="AF1040" s="1001"/>
      <c r="AG1040" s="1001"/>
      <c r="AH1040" s="1001"/>
      <c r="AI1040" s="1001"/>
      <c r="AJ1040" s="1001"/>
      <c r="AK1040" s="1001"/>
    </row>
    <row r="1041" spans="1:38" ht="12.6" customHeight="1">
      <c r="A1041" s="1102" t="s">
        <v>642</v>
      </c>
      <c r="B1041" s="1102"/>
      <c r="C1041" s="13">
        <v>5</v>
      </c>
      <c r="D1041" s="1001" t="s">
        <v>1466</v>
      </c>
      <c r="E1041" s="1001"/>
      <c r="F1041" s="1001"/>
      <c r="G1041" s="1001"/>
      <c r="H1041" s="1001"/>
      <c r="I1041" s="1001"/>
      <c r="J1041" s="1001"/>
      <c r="K1041" s="1001"/>
      <c r="L1041" s="1001"/>
      <c r="M1041" s="1001"/>
      <c r="N1041" s="1001"/>
      <c r="O1041" s="1001"/>
      <c r="P1041" s="1001"/>
      <c r="Q1041" s="1001"/>
      <c r="R1041" s="1001"/>
      <c r="S1041" s="1001"/>
      <c r="T1041" s="1001"/>
      <c r="U1041" s="1001"/>
      <c r="V1041" s="1001"/>
      <c r="W1041" s="1001"/>
      <c r="X1041" s="1001"/>
      <c r="Y1041" s="1001"/>
      <c r="Z1041" s="1001"/>
      <c r="AA1041" s="1001"/>
      <c r="AB1041" s="1001"/>
      <c r="AC1041" s="1001"/>
      <c r="AD1041" s="1001"/>
      <c r="AE1041" s="1001"/>
      <c r="AF1041" s="1001"/>
      <c r="AG1041" s="1001"/>
      <c r="AH1041" s="1001"/>
      <c r="AI1041" s="1001"/>
      <c r="AJ1041" s="1001"/>
      <c r="AK1041" s="1001"/>
    </row>
    <row r="1042" spans="1:38" ht="12.6" customHeight="1">
      <c r="A1042" s="243"/>
      <c r="B1042" s="243"/>
      <c r="C1042" s="13"/>
      <c r="D1042" s="1001"/>
      <c r="E1042" s="1001"/>
      <c r="F1042" s="1001"/>
      <c r="G1042" s="1001"/>
      <c r="H1042" s="1001"/>
      <c r="I1042" s="1001"/>
      <c r="J1042" s="1001"/>
      <c r="K1042" s="1001"/>
      <c r="L1042" s="1001"/>
      <c r="M1042" s="1001"/>
      <c r="N1042" s="1001"/>
      <c r="O1042" s="1001"/>
      <c r="P1042" s="1001"/>
      <c r="Q1042" s="1001"/>
      <c r="R1042" s="1001"/>
      <c r="S1042" s="1001"/>
      <c r="T1042" s="1001"/>
      <c r="U1042" s="1001"/>
      <c r="V1042" s="1001"/>
      <c r="W1042" s="1001"/>
      <c r="X1042" s="1001"/>
      <c r="Y1042" s="1001"/>
      <c r="Z1042" s="1001"/>
      <c r="AA1042" s="1001"/>
      <c r="AB1042" s="1001"/>
      <c r="AC1042" s="1001"/>
      <c r="AD1042" s="1001"/>
      <c r="AE1042" s="1001"/>
      <c r="AF1042" s="1001"/>
      <c r="AG1042" s="1001"/>
      <c r="AH1042" s="1001"/>
      <c r="AI1042" s="1001"/>
      <c r="AJ1042" s="1001"/>
      <c r="AK1042" s="1001"/>
    </row>
    <row r="1043" spans="1:38" ht="12.6" customHeight="1">
      <c r="A1043" s="243"/>
      <c r="B1043" s="243"/>
      <c r="C1043" s="13"/>
      <c r="D1043" s="1001"/>
      <c r="E1043" s="1001"/>
      <c r="F1043" s="1001"/>
      <c r="G1043" s="1001"/>
      <c r="H1043" s="1001"/>
      <c r="I1043" s="1001"/>
      <c r="J1043" s="1001"/>
      <c r="K1043" s="1001"/>
      <c r="L1043" s="1001"/>
      <c r="M1043" s="1001"/>
      <c r="N1043" s="1001"/>
      <c r="O1043" s="1001"/>
      <c r="P1043" s="1001"/>
      <c r="Q1043" s="1001"/>
      <c r="R1043" s="1001"/>
      <c r="S1043" s="1001"/>
      <c r="T1043" s="1001"/>
      <c r="U1043" s="1001"/>
      <c r="V1043" s="1001"/>
      <c r="W1043" s="1001"/>
      <c r="X1043" s="1001"/>
      <c r="Y1043" s="1001"/>
      <c r="Z1043" s="1001"/>
      <c r="AA1043" s="1001"/>
      <c r="AB1043" s="1001"/>
      <c r="AC1043" s="1001"/>
      <c r="AD1043" s="1001"/>
      <c r="AE1043" s="1001"/>
      <c r="AF1043" s="1001"/>
      <c r="AG1043" s="1001"/>
      <c r="AH1043" s="1001"/>
      <c r="AI1043" s="1001"/>
      <c r="AJ1043" s="1001"/>
      <c r="AK1043" s="1001"/>
    </row>
    <row r="1044" spans="1:38" ht="12.6" customHeight="1">
      <c r="A1044" s="243"/>
      <c r="B1044" s="243"/>
      <c r="C1044" s="13"/>
      <c r="D1044" s="1001"/>
      <c r="E1044" s="1001"/>
      <c r="F1044" s="1001"/>
      <c r="G1044" s="1001"/>
      <c r="H1044" s="1001"/>
      <c r="I1044" s="1001"/>
      <c r="J1044" s="1001"/>
      <c r="K1044" s="1001"/>
      <c r="L1044" s="1001"/>
      <c r="M1044" s="1001"/>
      <c r="N1044" s="1001"/>
      <c r="O1044" s="1001"/>
      <c r="P1044" s="1001"/>
      <c r="Q1044" s="1001"/>
      <c r="R1044" s="1001"/>
      <c r="S1044" s="1001"/>
      <c r="T1044" s="1001"/>
      <c r="U1044" s="1001"/>
      <c r="V1044" s="1001"/>
      <c r="W1044" s="1001"/>
      <c r="X1044" s="1001"/>
      <c r="Y1044" s="1001"/>
      <c r="Z1044" s="1001"/>
      <c r="AA1044" s="1001"/>
      <c r="AB1044" s="1001"/>
      <c r="AC1044" s="1001"/>
      <c r="AD1044" s="1001"/>
      <c r="AE1044" s="1001"/>
      <c r="AF1044" s="1001"/>
      <c r="AG1044" s="1001"/>
      <c r="AH1044" s="1001"/>
      <c r="AI1044" s="1001"/>
      <c r="AJ1044" s="1001"/>
      <c r="AK1044" s="1001"/>
      <c r="AL1044" s="706"/>
    </row>
    <row r="1045" spans="1:38" ht="12.6" customHeight="1">
      <c r="A1045" s="62"/>
      <c r="B1045" s="66"/>
      <c r="C1045" s="13"/>
      <c r="D1045" s="1001"/>
      <c r="E1045" s="1001"/>
      <c r="F1045" s="1001"/>
      <c r="G1045" s="1001"/>
      <c r="H1045" s="1001"/>
      <c r="I1045" s="1001"/>
      <c r="J1045" s="1001"/>
      <c r="K1045" s="1001"/>
      <c r="L1045" s="1001"/>
      <c r="M1045" s="1001"/>
      <c r="N1045" s="1001"/>
      <c r="O1045" s="1001"/>
      <c r="P1045" s="1001"/>
      <c r="Q1045" s="1001"/>
      <c r="R1045" s="1001"/>
      <c r="S1045" s="1001"/>
      <c r="T1045" s="1001"/>
      <c r="U1045" s="1001"/>
      <c r="V1045" s="1001"/>
      <c r="W1045" s="1001"/>
      <c r="X1045" s="1001"/>
      <c r="Y1045" s="1001"/>
      <c r="Z1045" s="1001"/>
      <c r="AA1045" s="1001"/>
      <c r="AB1045" s="1001"/>
      <c r="AC1045" s="1001"/>
      <c r="AD1045" s="1001"/>
      <c r="AE1045" s="1001"/>
      <c r="AF1045" s="1001"/>
      <c r="AG1045" s="1001"/>
      <c r="AH1045" s="1001"/>
      <c r="AI1045" s="1001"/>
      <c r="AJ1045" s="1001"/>
      <c r="AK1045" s="1001"/>
    </row>
    <row r="1046" spans="1:38" ht="12.6" customHeight="1">
      <c r="A1046" s="1102" t="s">
        <v>642</v>
      </c>
      <c r="B1046" s="1102"/>
      <c r="C1046" s="13">
        <v>6</v>
      </c>
      <c r="D1046" s="1001" t="s">
        <v>1250</v>
      </c>
      <c r="E1046" s="1001"/>
      <c r="F1046" s="1001"/>
      <c r="G1046" s="1001"/>
      <c r="H1046" s="1001"/>
      <c r="I1046" s="1001"/>
      <c r="J1046" s="1001"/>
      <c r="K1046" s="1001"/>
      <c r="L1046" s="1001"/>
      <c r="M1046" s="1001"/>
      <c r="N1046" s="1001"/>
      <c r="O1046" s="1001"/>
      <c r="P1046" s="1001"/>
      <c r="Q1046" s="1001"/>
      <c r="R1046" s="1001"/>
      <c r="S1046" s="1001"/>
      <c r="T1046" s="1001"/>
      <c r="U1046" s="1001"/>
      <c r="V1046" s="1001"/>
      <c r="W1046" s="1001"/>
      <c r="X1046" s="1001"/>
      <c r="Y1046" s="1001"/>
      <c r="Z1046" s="1001"/>
      <c r="AA1046" s="1001"/>
      <c r="AB1046" s="1001"/>
      <c r="AC1046" s="1001"/>
      <c r="AD1046" s="1001"/>
      <c r="AE1046" s="1001"/>
      <c r="AF1046" s="1001"/>
      <c r="AG1046" s="1001"/>
      <c r="AH1046" s="1001"/>
      <c r="AI1046" s="1001"/>
      <c r="AJ1046" s="1001"/>
      <c r="AK1046" s="1001"/>
    </row>
    <row r="1047" spans="1:38" ht="12.6" customHeight="1">
      <c r="A1047" s="62"/>
      <c r="B1047" s="327"/>
      <c r="C1047" s="13"/>
      <c r="D1047" s="1001"/>
      <c r="E1047" s="1001"/>
      <c r="F1047" s="1001"/>
      <c r="G1047" s="1001"/>
      <c r="H1047" s="1001"/>
      <c r="I1047" s="1001"/>
      <c r="J1047" s="1001"/>
      <c r="K1047" s="1001"/>
      <c r="L1047" s="1001"/>
      <c r="M1047" s="1001"/>
      <c r="N1047" s="1001"/>
      <c r="O1047" s="1001"/>
      <c r="P1047" s="1001"/>
      <c r="Q1047" s="1001"/>
      <c r="R1047" s="1001"/>
      <c r="S1047" s="1001"/>
      <c r="T1047" s="1001"/>
      <c r="U1047" s="1001"/>
      <c r="V1047" s="1001"/>
      <c r="W1047" s="1001"/>
      <c r="X1047" s="1001"/>
      <c r="Y1047" s="1001"/>
      <c r="Z1047" s="1001"/>
      <c r="AA1047" s="1001"/>
      <c r="AB1047" s="1001"/>
      <c r="AC1047" s="1001"/>
      <c r="AD1047" s="1001"/>
      <c r="AE1047" s="1001"/>
      <c r="AF1047" s="1001"/>
      <c r="AG1047" s="1001"/>
      <c r="AH1047" s="1001"/>
      <c r="AI1047" s="1001"/>
      <c r="AJ1047" s="1001"/>
      <c r="AK1047" s="1001"/>
    </row>
    <row r="1048" spans="1:38" ht="12.6" customHeight="1">
      <c r="A1048" s="62"/>
      <c r="B1048" s="66"/>
      <c r="C1048" s="13"/>
      <c r="D1048" s="1001"/>
      <c r="E1048" s="1001"/>
      <c r="F1048" s="1001"/>
      <c r="G1048" s="1001"/>
      <c r="H1048" s="1001"/>
      <c r="I1048" s="1001"/>
      <c r="J1048" s="1001"/>
      <c r="K1048" s="1001"/>
      <c r="L1048" s="1001"/>
      <c r="M1048" s="1001"/>
      <c r="N1048" s="1001"/>
      <c r="O1048" s="1001"/>
      <c r="P1048" s="1001"/>
      <c r="Q1048" s="1001"/>
      <c r="R1048" s="1001"/>
      <c r="S1048" s="1001"/>
      <c r="T1048" s="1001"/>
      <c r="U1048" s="1001"/>
      <c r="V1048" s="1001"/>
      <c r="W1048" s="1001"/>
      <c r="X1048" s="1001"/>
      <c r="Y1048" s="1001"/>
      <c r="Z1048" s="1001"/>
      <c r="AA1048" s="1001"/>
      <c r="AB1048" s="1001"/>
      <c r="AC1048" s="1001"/>
      <c r="AD1048" s="1001"/>
      <c r="AE1048" s="1001"/>
      <c r="AF1048" s="1001"/>
      <c r="AG1048" s="1001"/>
      <c r="AH1048" s="1001"/>
      <c r="AI1048" s="1001"/>
      <c r="AJ1048" s="1001"/>
      <c r="AK1048" s="1001"/>
    </row>
    <row r="1049" spans="1:38" ht="12.6" customHeight="1">
      <c r="A1049" s="1102" t="s">
        <v>642</v>
      </c>
      <c r="B1049" s="1102"/>
      <c r="C1049" s="328">
        <v>7</v>
      </c>
      <c r="D1049" s="1001" t="s">
        <v>1252</v>
      </c>
      <c r="E1049" s="1001"/>
      <c r="F1049" s="1001"/>
      <c r="G1049" s="1001"/>
      <c r="H1049" s="1001"/>
      <c r="I1049" s="1001"/>
      <c r="J1049" s="1001"/>
      <c r="K1049" s="1001"/>
      <c r="L1049" s="1001"/>
      <c r="M1049" s="1001"/>
      <c r="N1049" s="1001"/>
      <c r="O1049" s="1001"/>
      <c r="P1049" s="1001"/>
      <c r="Q1049" s="1001"/>
      <c r="R1049" s="1001"/>
      <c r="S1049" s="1001"/>
      <c r="T1049" s="1001"/>
      <c r="U1049" s="1001"/>
      <c r="V1049" s="1001"/>
      <c r="W1049" s="1001"/>
      <c r="X1049" s="1001"/>
      <c r="Y1049" s="1001"/>
      <c r="Z1049" s="1001"/>
      <c r="AA1049" s="1001"/>
      <c r="AB1049" s="1001"/>
      <c r="AC1049" s="1001"/>
      <c r="AD1049" s="1001"/>
      <c r="AE1049" s="1001"/>
      <c r="AF1049" s="1001"/>
      <c r="AG1049" s="1001"/>
      <c r="AH1049" s="1001"/>
      <c r="AI1049" s="1001"/>
      <c r="AJ1049" s="1001"/>
      <c r="AK1049" s="1001"/>
      <c r="AL1049" s="32"/>
    </row>
    <row r="1050" spans="1:38" s="706" customFormat="1" ht="12.6" customHeight="1">
      <c r="A1050" s="243"/>
      <c r="B1050" s="243"/>
      <c r="C1050" s="329"/>
      <c r="D1050" s="1001"/>
      <c r="E1050" s="1001"/>
      <c r="F1050" s="1001"/>
      <c r="G1050" s="1001"/>
      <c r="H1050" s="1001"/>
      <c r="I1050" s="1001"/>
      <c r="J1050" s="1001"/>
      <c r="K1050" s="1001"/>
      <c r="L1050" s="1001"/>
      <c r="M1050" s="1001"/>
      <c r="N1050" s="1001"/>
      <c r="O1050" s="1001"/>
      <c r="P1050" s="1001"/>
      <c r="Q1050" s="1001"/>
      <c r="R1050" s="1001"/>
      <c r="S1050" s="1001"/>
      <c r="T1050" s="1001"/>
      <c r="U1050" s="1001"/>
      <c r="V1050" s="1001"/>
      <c r="W1050" s="1001"/>
      <c r="X1050" s="1001"/>
      <c r="Y1050" s="1001"/>
      <c r="Z1050" s="1001"/>
      <c r="AA1050" s="1001"/>
      <c r="AB1050" s="1001"/>
      <c r="AC1050" s="1001"/>
      <c r="AD1050" s="1001"/>
      <c r="AE1050" s="1001"/>
      <c r="AF1050" s="1001"/>
      <c r="AG1050" s="1001"/>
      <c r="AH1050" s="1001"/>
      <c r="AI1050" s="1001"/>
      <c r="AJ1050" s="1001"/>
      <c r="AK1050" s="1001"/>
      <c r="AL1050" s="12"/>
    </row>
    <row r="1051" spans="1:38" ht="12.6" customHeight="1">
      <c r="A1051" s="243"/>
      <c r="B1051" s="243"/>
      <c r="C1051" s="329"/>
      <c r="D1051" s="1001"/>
      <c r="E1051" s="1001"/>
      <c r="F1051" s="1001"/>
      <c r="G1051" s="1001"/>
      <c r="H1051" s="1001"/>
      <c r="I1051" s="1001"/>
      <c r="J1051" s="1001"/>
      <c r="K1051" s="1001"/>
      <c r="L1051" s="1001"/>
      <c r="M1051" s="1001"/>
      <c r="N1051" s="1001"/>
      <c r="O1051" s="1001"/>
      <c r="P1051" s="1001"/>
      <c r="Q1051" s="1001"/>
      <c r="R1051" s="1001"/>
      <c r="S1051" s="1001"/>
      <c r="T1051" s="1001"/>
      <c r="U1051" s="1001"/>
      <c r="V1051" s="1001"/>
      <c r="W1051" s="1001"/>
      <c r="X1051" s="1001"/>
      <c r="Y1051" s="1001"/>
      <c r="Z1051" s="1001"/>
      <c r="AA1051" s="1001"/>
      <c r="AB1051" s="1001"/>
      <c r="AC1051" s="1001"/>
      <c r="AD1051" s="1001"/>
      <c r="AE1051" s="1001"/>
      <c r="AF1051" s="1001"/>
      <c r="AG1051" s="1001"/>
      <c r="AH1051" s="1001"/>
      <c r="AI1051" s="1001"/>
      <c r="AJ1051" s="1001"/>
      <c r="AK1051" s="1001"/>
    </row>
    <row r="1052" spans="1:38" ht="12.6" customHeight="1">
      <c r="A1052" s="62"/>
      <c r="B1052" s="66"/>
      <c r="C1052" s="328"/>
      <c r="D1052" s="1001"/>
      <c r="E1052" s="1001"/>
      <c r="F1052" s="1001"/>
      <c r="G1052" s="1001"/>
      <c r="H1052" s="1001"/>
      <c r="I1052" s="1001"/>
      <c r="J1052" s="1001"/>
      <c r="K1052" s="1001"/>
      <c r="L1052" s="1001"/>
      <c r="M1052" s="1001"/>
      <c r="N1052" s="1001"/>
      <c r="O1052" s="1001"/>
      <c r="P1052" s="1001"/>
      <c r="Q1052" s="1001"/>
      <c r="R1052" s="1001"/>
      <c r="S1052" s="1001"/>
      <c r="T1052" s="1001"/>
      <c r="U1052" s="1001"/>
      <c r="V1052" s="1001"/>
      <c r="W1052" s="1001"/>
      <c r="X1052" s="1001"/>
      <c r="Y1052" s="1001"/>
      <c r="Z1052" s="1001"/>
      <c r="AA1052" s="1001"/>
      <c r="AB1052" s="1001"/>
      <c r="AC1052" s="1001"/>
      <c r="AD1052" s="1001"/>
      <c r="AE1052" s="1001"/>
      <c r="AF1052" s="1001"/>
      <c r="AG1052" s="1001"/>
      <c r="AH1052" s="1001"/>
      <c r="AI1052" s="1001"/>
      <c r="AJ1052" s="1001"/>
      <c r="AK1052" s="1001"/>
    </row>
    <row r="1053" spans="1:38" ht="12.6" customHeight="1">
      <c r="A1053" s="1102" t="s">
        <v>642</v>
      </c>
      <c r="B1053" s="1102"/>
      <c r="C1053" s="328">
        <v>8</v>
      </c>
      <c r="D1053" s="1001" t="s">
        <v>1478</v>
      </c>
      <c r="E1053" s="1001"/>
      <c r="F1053" s="1001"/>
      <c r="G1053" s="1001"/>
      <c r="H1053" s="1001"/>
      <c r="I1053" s="1001"/>
      <c r="J1053" s="1001"/>
      <c r="K1053" s="1001"/>
      <c r="L1053" s="1001"/>
      <c r="M1053" s="1001"/>
      <c r="N1053" s="1001"/>
      <c r="O1053" s="1001"/>
      <c r="P1053" s="1001"/>
      <c r="Q1053" s="1001"/>
      <c r="R1053" s="1001"/>
      <c r="S1053" s="1001"/>
      <c r="T1053" s="1001"/>
      <c r="U1053" s="1001"/>
      <c r="V1053" s="1001"/>
      <c r="W1053" s="1001"/>
      <c r="X1053" s="1001"/>
      <c r="Y1053" s="1001"/>
      <c r="Z1053" s="1001"/>
      <c r="AA1053" s="1001"/>
      <c r="AB1053" s="1001"/>
      <c r="AC1053" s="1001"/>
      <c r="AD1053" s="1001"/>
      <c r="AE1053" s="1001"/>
      <c r="AF1053" s="1001"/>
      <c r="AG1053" s="1001"/>
      <c r="AH1053" s="1001"/>
      <c r="AI1053" s="1001"/>
      <c r="AJ1053" s="1001"/>
      <c r="AK1053" s="1001"/>
    </row>
    <row r="1054" spans="1:38" ht="12.6" customHeight="1">
      <c r="A1054" s="243"/>
      <c r="B1054" s="243"/>
      <c r="C1054" s="328"/>
      <c r="D1054" s="1001"/>
      <c r="E1054" s="1001"/>
      <c r="F1054" s="1001"/>
      <c r="G1054" s="1001"/>
      <c r="H1054" s="1001"/>
      <c r="I1054" s="1001"/>
      <c r="J1054" s="1001"/>
      <c r="K1054" s="1001"/>
      <c r="L1054" s="1001"/>
      <c r="M1054" s="1001"/>
      <c r="N1054" s="1001"/>
      <c r="O1054" s="1001"/>
      <c r="P1054" s="1001"/>
      <c r="Q1054" s="1001"/>
      <c r="R1054" s="1001"/>
      <c r="S1054" s="1001"/>
      <c r="T1054" s="1001"/>
      <c r="U1054" s="1001"/>
      <c r="V1054" s="1001"/>
      <c r="W1054" s="1001"/>
      <c r="X1054" s="1001"/>
      <c r="Y1054" s="1001"/>
      <c r="Z1054" s="1001"/>
      <c r="AA1054" s="1001"/>
      <c r="AB1054" s="1001"/>
      <c r="AC1054" s="1001"/>
      <c r="AD1054" s="1001"/>
      <c r="AE1054" s="1001"/>
      <c r="AF1054" s="1001"/>
      <c r="AG1054" s="1001"/>
      <c r="AH1054" s="1001"/>
      <c r="AI1054" s="1001"/>
      <c r="AJ1054" s="1001"/>
      <c r="AK1054" s="1001"/>
    </row>
    <row r="1055" spans="1:38" ht="12.6" customHeight="1">
      <c r="A1055" s="243"/>
      <c r="B1055" s="243"/>
      <c r="C1055" s="328"/>
      <c r="D1055" s="1001"/>
      <c r="E1055" s="1001"/>
      <c r="F1055" s="1001"/>
      <c r="G1055" s="1001"/>
      <c r="H1055" s="1001"/>
      <c r="I1055" s="1001"/>
      <c r="J1055" s="1001"/>
      <c r="K1055" s="1001"/>
      <c r="L1055" s="1001"/>
      <c r="M1055" s="1001"/>
      <c r="N1055" s="1001"/>
      <c r="O1055" s="1001"/>
      <c r="P1055" s="1001"/>
      <c r="Q1055" s="1001"/>
      <c r="R1055" s="1001"/>
      <c r="S1055" s="1001"/>
      <c r="T1055" s="1001"/>
      <c r="U1055" s="1001"/>
      <c r="V1055" s="1001"/>
      <c r="W1055" s="1001"/>
      <c r="X1055" s="1001"/>
      <c r="Y1055" s="1001"/>
      <c r="Z1055" s="1001"/>
      <c r="AA1055" s="1001"/>
      <c r="AB1055" s="1001"/>
      <c r="AC1055" s="1001"/>
      <c r="AD1055" s="1001"/>
      <c r="AE1055" s="1001"/>
      <c r="AF1055" s="1001"/>
      <c r="AG1055" s="1001"/>
      <c r="AH1055" s="1001"/>
      <c r="AI1055" s="1001"/>
      <c r="AJ1055" s="1001"/>
      <c r="AK1055" s="1001"/>
      <c r="AL1055" s="706"/>
    </row>
    <row r="1056" spans="1:38" ht="15.2" customHeight="1">
      <c r="A1056" s="62"/>
      <c r="B1056" s="66"/>
      <c r="C1056" s="328"/>
      <c r="D1056" s="1001"/>
      <c r="E1056" s="1001"/>
      <c r="F1056" s="1001"/>
      <c r="G1056" s="1001"/>
      <c r="H1056" s="1001"/>
      <c r="I1056" s="1001"/>
      <c r="J1056" s="1001"/>
      <c r="K1056" s="1001"/>
      <c r="L1056" s="1001"/>
      <c r="M1056" s="1001"/>
      <c r="N1056" s="1001"/>
      <c r="O1056" s="1001"/>
      <c r="P1056" s="1001"/>
      <c r="Q1056" s="1001"/>
      <c r="R1056" s="1001"/>
      <c r="S1056" s="1001"/>
      <c r="T1056" s="1001"/>
      <c r="U1056" s="1001"/>
      <c r="V1056" s="1001"/>
      <c r="W1056" s="1001"/>
      <c r="X1056" s="1001"/>
      <c r="Y1056" s="1001"/>
      <c r="Z1056" s="1001"/>
      <c r="AA1056" s="1001"/>
      <c r="AB1056" s="1001"/>
      <c r="AC1056" s="1001"/>
      <c r="AD1056" s="1001"/>
      <c r="AE1056" s="1001"/>
      <c r="AF1056" s="1001"/>
      <c r="AG1056" s="1001"/>
      <c r="AH1056" s="1001"/>
      <c r="AI1056" s="1001"/>
      <c r="AJ1056" s="1001"/>
      <c r="AK1056" s="1001"/>
    </row>
    <row r="1057" spans="1:37" ht="15.2" customHeight="1">
      <c r="A1057" s="1102" t="s">
        <v>642</v>
      </c>
      <c r="B1057" s="1102"/>
      <c r="C1057" s="328">
        <v>9</v>
      </c>
      <c r="D1057" s="1001" t="s">
        <v>1251</v>
      </c>
      <c r="E1057" s="1001"/>
      <c r="F1057" s="1001"/>
      <c r="G1057" s="1001"/>
      <c r="H1057" s="1001"/>
      <c r="I1057" s="1001"/>
      <c r="J1057" s="1001"/>
      <c r="K1057" s="1001"/>
      <c r="L1057" s="1001"/>
      <c r="M1057" s="1001"/>
      <c r="N1057" s="1001"/>
      <c r="O1057" s="1001"/>
      <c r="P1057" s="1001"/>
      <c r="Q1057" s="1001"/>
      <c r="R1057" s="1001"/>
      <c r="S1057" s="1001"/>
      <c r="T1057" s="1001"/>
      <c r="U1057" s="1001"/>
      <c r="V1057" s="1001"/>
      <c r="W1057" s="1001"/>
      <c r="X1057" s="1001"/>
      <c r="Y1057" s="1001"/>
      <c r="Z1057" s="1001"/>
      <c r="AA1057" s="1001"/>
      <c r="AB1057" s="1001"/>
      <c r="AC1057" s="1001"/>
      <c r="AD1057" s="1001"/>
      <c r="AE1057" s="1001"/>
      <c r="AF1057" s="1001"/>
      <c r="AG1057" s="1001"/>
      <c r="AH1057" s="1001"/>
      <c r="AI1057" s="1001"/>
      <c r="AJ1057" s="1001"/>
      <c r="AK1057" s="1001"/>
    </row>
    <row r="1058" spans="1:37" ht="15.2" customHeight="1">
      <c r="A1058" s="62"/>
      <c r="B1058" s="66"/>
      <c r="C1058" s="328"/>
      <c r="D1058" s="1001"/>
      <c r="E1058" s="1001"/>
      <c r="F1058" s="1001"/>
      <c r="G1058" s="1001"/>
      <c r="H1058" s="1001"/>
      <c r="I1058" s="1001"/>
      <c r="J1058" s="1001"/>
      <c r="K1058" s="1001"/>
      <c r="L1058" s="1001"/>
      <c r="M1058" s="1001"/>
      <c r="N1058" s="1001"/>
      <c r="O1058" s="1001"/>
      <c r="P1058" s="1001"/>
      <c r="Q1058" s="1001"/>
      <c r="R1058" s="1001"/>
      <c r="S1058" s="1001"/>
      <c r="T1058" s="1001"/>
      <c r="U1058" s="1001"/>
      <c r="V1058" s="1001"/>
      <c r="W1058" s="1001"/>
      <c r="X1058" s="1001"/>
      <c r="Y1058" s="1001"/>
      <c r="Z1058" s="1001"/>
      <c r="AA1058" s="1001"/>
      <c r="AB1058" s="1001"/>
      <c r="AC1058" s="1001"/>
      <c r="AD1058" s="1001"/>
      <c r="AE1058" s="1001"/>
      <c r="AF1058" s="1001"/>
      <c r="AG1058" s="1001"/>
      <c r="AH1058" s="1001"/>
      <c r="AI1058" s="1001"/>
      <c r="AJ1058" s="1001"/>
      <c r="AK1058" s="1001"/>
    </row>
    <row r="1059" spans="1:37" ht="15.2" hidden="1" customHeight="1">
      <c r="D1059" s="1001"/>
      <c r="E1059" s="1001"/>
      <c r="F1059" s="1001"/>
      <c r="G1059" s="1001"/>
      <c r="H1059" s="1001"/>
      <c r="I1059" s="1001"/>
      <c r="J1059" s="1001"/>
      <c r="K1059" s="1001"/>
      <c r="L1059" s="1001"/>
      <c r="M1059" s="1001"/>
      <c r="N1059" s="1001"/>
      <c r="O1059" s="1001"/>
      <c r="P1059" s="1001"/>
      <c r="Q1059" s="1001"/>
      <c r="R1059" s="1001"/>
      <c r="S1059" s="1001"/>
      <c r="T1059" s="1001"/>
      <c r="U1059" s="1001"/>
      <c r="V1059" s="1001"/>
      <c r="W1059" s="1001"/>
      <c r="X1059" s="1001"/>
      <c r="Y1059" s="1001"/>
      <c r="Z1059" s="1001"/>
      <c r="AA1059" s="1001"/>
      <c r="AB1059" s="1001"/>
      <c r="AC1059" s="1001"/>
      <c r="AD1059" s="1001"/>
      <c r="AE1059" s="1001"/>
      <c r="AF1059" s="1001"/>
      <c r="AG1059" s="1001"/>
      <c r="AH1059" s="1001"/>
      <c r="AI1059" s="1001"/>
      <c r="AJ1059" s="1001"/>
      <c r="AK1059" s="1001"/>
    </row>
    <row r="1060" spans="1:37" ht="15.2"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8">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A605:AK605"/>
    <mergeCell ref="AI604:AK604"/>
    <mergeCell ref="G595:R595"/>
    <mergeCell ref="G601:R601"/>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B631:AF631"/>
    <mergeCell ref="G678:L678"/>
    <mergeCell ref="G634:R634"/>
    <mergeCell ref="AA639:AK639"/>
    <mergeCell ref="H639:R639"/>
    <mergeCell ref="G638:L638"/>
    <mergeCell ref="P638:R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6" priority="2" stopIfTrue="1" operator="equal">
      <formula>"Please Enter Amount:"</formula>
    </cfRule>
  </conditionalFormatting>
  <conditionalFormatting sqref="B1012">
    <cfRule type="cellIs" dxfId="135" priority="3" stopIfTrue="1" operator="equal">
      <formula>#N/A</formula>
    </cfRule>
  </conditionalFormatting>
  <conditionalFormatting sqref="AD996:AD998">
    <cfRule type="cellIs" dxfId="134" priority="5" stopIfTrue="1" operator="equal">
      <formula>"#DIV/0!"</formula>
    </cfRule>
  </conditionalFormatting>
  <conditionalFormatting sqref="AG428:AJ428">
    <cfRule type="expression" dxfId="133"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88" zoomScale="120" zoomScaleNormal="100" zoomScaleSheetLayoutView="120" workbookViewId="0">
      <selection activeCell="C4" sqref="C4"/>
    </sheetView>
  </sheetViews>
  <sheetFormatPr defaultColWidth="0" defaultRowHeight="12" zeroHeight="1"/>
  <cols>
    <col min="1" max="1" width="32.5703125" style="308" customWidth="1"/>
    <col min="2" max="12" width="12.140625" style="237" customWidth="1"/>
    <col min="13" max="17" width="11.42578125" style="237" customWidth="1"/>
    <col min="18" max="18" width="12.5703125" style="237" customWidth="1"/>
    <col min="19" max="20" width="12.140625" style="237" customWidth="1"/>
    <col min="21" max="21" width="0.42578125" style="240" customWidth="1"/>
    <col min="22" max="16383" width="8.85546875" style="237" hidden="1"/>
    <col min="16384" max="16384" width="0.140625" style="237" customWidth="1"/>
  </cols>
  <sheetData>
    <row r="1" spans="1:21" s="170" customFormat="1" ht="13.5">
      <c r="A1" s="254" t="s">
        <v>596</v>
      </c>
      <c r="B1" s="197"/>
      <c r="C1" s="197"/>
      <c r="D1" s="197"/>
      <c r="E1" s="198"/>
      <c r="F1" s="1607" t="s">
        <v>672</v>
      </c>
      <c r="G1" s="1608"/>
      <c r="H1" s="1608"/>
      <c r="I1" s="1608"/>
      <c r="J1" s="1608"/>
      <c r="K1" s="1608"/>
      <c r="L1" s="1608"/>
      <c r="M1" s="1608"/>
      <c r="N1" s="1608"/>
      <c r="O1" s="1608"/>
      <c r="P1" s="1608"/>
      <c r="Q1" s="1608"/>
      <c r="R1" s="1609"/>
      <c r="S1" s="172"/>
      <c r="T1" s="171"/>
      <c r="U1" s="173"/>
    </row>
    <row r="2" spans="1:21" s="216" customFormat="1" ht="71.45" customHeight="1">
      <c r="A2" s="215"/>
      <c r="B2" s="216" t="s">
        <v>26</v>
      </c>
      <c r="C2" s="216" t="s">
        <v>406</v>
      </c>
      <c r="D2" s="216" t="s">
        <v>405</v>
      </c>
      <c r="E2" s="216" t="s">
        <v>27</v>
      </c>
      <c r="F2" s="217" t="str">
        <f>Application!B618&amp;Application!C618</f>
        <v>1)Tax-Exempt Bonds Permanent (CCRC)</v>
      </c>
      <c r="G2" s="217" t="str">
        <f>Application!B619&amp;Application!C619</f>
        <v>2)HCD AHSC Loan</v>
      </c>
      <c r="H2" s="217" t="str">
        <f>Application!B620&amp;Application!C620</f>
        <v>3)City of San Jose Loan</v>
      </c>
      <c r="I2" s="217" t="str">
        <f>Application!B621&amp;Application!C621</f>
        <v>4)Land Donation</v>
      </c>
      <c r="J2" s="217" t="str">
        <f>Application!B622&amp;Application!C622</f>
        <v>5)HCD Infill Loan</v>
      </c>
      <c r="K2" s="217" t="str">
        <f>Application!B623&amp;Application!C623</f>
        <v>6)Deferred Developer Fee</v>
      </c>
      <c r="L2" s="217" t="str">
        <f>Application!B624&amp;Application!C624</f>
        <v>7)City of San Jose (Acc. Interest Pmt)</v>
      </c>
      <c r="M2" s="217" t="str">
        <f>Application!B625&amp;Application!C625</f>
        <v>8)GP Contribution</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0</v>
      </c>
      <c r="C4" s="225"/>
      <c r="D4" s="225"/>
      <c r="E4" s="225"/>
      <c r="F4" s="225"/>
      <c r="G4" s="225"/>
      <c r="H4" s="225"/>
      <c r="I4" s="225"/>
      <c r="J4" s="225"/>
      <c r="K4" s="225"/>
      <c r="L4" s="225"/>
      <c r="M4" s="225"/>
      <c r="N4" s="225"/>
      <c r="O4" s="225"/>
      <c r="P4" s="225"/>
      <c r="Q4" s="225"/>
      <c r="R4" s="916">
        <f>SUM(E4:Q4)</f>
        <v>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5000</v>
      </c>
      <c r="C6" s="225">
        <v>5000</v>
      </c>
      <c r="D6" s="225"/>
      <c r="E6" s="225"/>
      <c r="F6" s="225"/>
      <c r="G6" s="225"/>
      <c r="H6" s="225">
        <f>C6</f>
        <v>5000</v>
      </c>
      <c r="I6" s="225"/>
      <c r="J6" s="225"/>
      <c r="K6" s="225"/>
      <c r="L6" s="225"/>
      <c r="M6" s="225"/>
      <c r="N6" s="225"/>
      <c r="O6" s="225"/>
      <c r="P6" s="225"/>
      <c r="Q6" s="225"/>
      <c r="R6" s="916">
        <f>SUM(E6:Q6)</f>
        <v>5000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5000</v>
      </c>
      <c r="C8" s="224">
        <f t="shared" ref="C8:Q8" si="0">SUM(C4:C7)</f>
        <v>5000</v>
      </c>
      <c r="D8" s="224">
        <f t="shared" si="0"/>
        <v>0</v>
      </c>
      <c r="E8" s="224">
        <f t="shared" si="0"/>
        <v>0</v>
      </c>
      <c r="F8" s="224">
        <f t="shared" si="0"/>
        <v>0</v>
      </c>
      <c r="G8" s="224">
        <f t="shared" si="0"/>
        <v>0</v>
      </c>
      <c r="H8" s="224">
        <f t="shared" si="0"/>
        <v>5000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5000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5000</v>
      </c>
      <c r="C12" s="224">
        <f t="shared" si="2"/>
        <v>5000</v>
      </c>
      <c r="D12" s="224">
        <f t="shared" si="2"/>
        <v>0</v>
      </c>
      <c r="E12" s="224">
        <f t="shared" si="2"/>
        <v>0</v>
      </c>
      <c r="F12" s="224">
        <f t="shared" si="2"/>
        <v>0</v>
      </c>
      <c r="G12" s="224">
        <f t="shared" si="2"/>
        <v>0</v>
      </c>
      <c r="H12" s="224">
        <f t="shared" si="2"/>
        <v>5000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5000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f>B28</f>
        <v>0</v>
      </c>
      <c r="T28" s="225"/>
      <c r="U28" s="221"/>
    </row>
    <row r="29" spans="1:21" s="222" customFormat="1">
      <c r="A29" s="223" t="s">
        <v>650</v>
      </c>
      <c r="B29" s="224">
        <f t="shared" si="6"/>
        <v>39511849</v>
      </c>
      <c r="C29" s="225">
        <f>39099136+412713</f>
        <v>39511849</v>
      </c>
      <c r="D29" s="225"/>
      <c r="E29" s="225">
        <f>C29-F29-G29-H29-J29</f>
        <v>3437016</v>
      </c>
      <c r="F29" s="225">
        <f>Application!AG618</f>
        <v>6234238</v>
      </c>
      <c r="G29" s="225">
        <f>Application!AG619</f>
        <v>12777880</v>
      </c>
      <c r="H29" s="225">
        <f>Application!AG620-H6</f>
        <v>13484960</v>
      </c>
      <c r="I29" s="225"/>
      <c r="J29" s="225">
        <f>Application!AG622</f>
        <v>3577755</v>
      </c>
      <c r="K29" s="225"/>
      <c r="L29" s="225"/>
      <c r="M29" s="225"/>
      <c r="N29" s="225"/>
      <c r="O29" s="225"/>
      <c r="P29" s="225"/>
      <c r="Q29" s="225"/>
      <c r="R29" s="916">
        <f t="shared" si="7"/>
        <v>39511849</v>
      </c>
      <c r="S29" s="225">
        <f t="shared" ref="S29:S35" si="8">B29</f>
        <v>39511849</v>
      </c>
      <c r="T29" s="225"/>
      <c r="U29" s="221"/>
    </row>
    <row r="30" spans="1:21" s="222" customFormat="1">
      <c r="A30" s="223" t="s">
        <v>651</v>
      </c>
      <c r="B30" s="224">
        <f t="shared" si="6"/>
        <v>1506787</v>
      </c>
      <c r="C30" s="225">
        <v>1506787</v>
      </c>
      <c r="D30" s="225"/>
      <c r="E30" s="225">
        <f>C30</f>
        <v>1506787</v>
      </c>
      <c r="F30" s="225"/>
      <c r="G30" s="225"/>
      <c r="H30" s="225"/>
      <c r="I30" s="225"/>
      <c r="J30" s="225"/>
      <c r="K30" s="225"/>
      <c r="L30" s="225"/>
      <c r="M30" s="225"/>
      <c r="N30" s="225"/>
      <c r="O30" s="225"/>
      <c r="P30" s="225"/>
      <c r="Q30" s="225"/>
      <c r="R30" s="916">
        <f t="shared" si="7"/>
        <v>1506787</v>
      </c>
      <c r="S30" s="225">
        <f t="shared" si="8"/>
        <v>1506787</v>
      </c>
      <c r="T30" s="225"/>
      <c r="U30" s="221"/>
    </row>
    <row r="31" spans="1:21" s="222" customFormat="1">
      <c r="A31" s="223" t="s">
        <v>144</v>
      </c>
      <c r="B31" s="224">
        <f t="shared" si="6"/>
        <v>2811732</v>
      </c>
      <c r="C31" s="225">
        <v>2811732</v>
      </c>
      <c r="D31" s="225"/>
      <c r="E31" s="225">
        <f t="shared" ref="E31:E35" si="9">C31</f>
        <v>2811732</v>
      </c>
      <c r="F31" s="225"/>
      <c r="G31" s="225"/>
      <c r="H31" s="225"/>
      <c r="I31" s="225"/>
      <c r="J31" s="225"/>
      <c r="K31" s="225"/>
      <c r="L31" s="225"/>
      <c r="M31" s="225"/>
      <c r="N31" s="225"/>
      <c r="O31" s="225"/>
      <c r="P31" s="225"/>
      <c r="Q31" s="225"/>
      <c r="R31" s="916">
        <f t="shared" si="7"/>
        <v>2811732</v>
      </c>
      <c r="S31" s="225">
        <f t="shared" si="8"/>
        <v>2811732</v>
      </c>
      <c r="T31" s="225"/>
      <c r="U31" s="221"/>
    </row>
    <row r="32" spans="1:21" s="222" customFormat="1">
      <c r="A32" s="223" t="s">
        <v>145</v>
      </c>
      <c r="B32" s="224">
        <f t="shared" si="6"/>
        <v>0</v>
      </c>
      <c r="C32" s="225"/>
      <c r="D32" s="225"/>
      <c r="E32" s="225">
        <f t="shared" si="9"/>
        <v>0</v>
      </c>
      <c r="F32" s="225"/>
      <c r="G32" s="225"/>
      <c r="H32" s="225"/>
      <c r="I32" s="225"/>
      <c r="J32" s="225"/>
      <c r="K32" s="225"/>
      <c r="L32" s="225"/>
      <c r="M32" s="225"/>
      <c r="N32" s="225"/>
      <c r="O32" s="225"/>
      <c r="P32" s="225"/>
      <c r="Q32" s="225"/>
      <c r="R32" s="916">
        <f t="shared" si="7"/>
        <v>0</v>
      </c>
      <c r="S32" s="225">
        <f t="shared" si="8"/>
        <v>0</v>
      </c>
      <c r="T32" s="225"/>
      <c r="U32" s="221"/>
    </row>
    <row r="33" spans="1:21" s="222" customFormat="1">
      <c r="A33" s="223" t="s">
        <v>146</v>
      </c>
      <c r="B33" s="224">
        <f t="shared" si="6"/>
        <v>0</v>
      </c>
      <c r="C33" s="225"/>
      <c r="D33" s="225"/>
      <c r="E33" s="225">
        <f t="shared" si="9"/>
        <v>0</v>
      </c>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524235</v>
      </c>
      <c r="C34" s="225">
        <v>524235</v>
      </c>
      <c r="D34" s="225"/>
      <c r="E34" s="225">
        <f t="shared" si="9"/>
        <v>524235</v>
      </c>
      <c r="F34" s="225"/>
      <c r="G34" s="225"/>
      <c r="H34" s="225"/>
      <c r="I34" s="225"/>
      <c r="J34" s="225"/>
      <c r="K34" s="225"/>
      <c r="L34" s="225"/>
      <c r="M34" s="225"/>
      <c r="N34" s="225"/>
      <c r="O34" s="225"/>
      <c r="P34" s="225"/>
      <c r="Q34" s="225"/>
      <c r="R34" s="916">
        <f t="shared" si="7"/>
        <v>524235</v>
      </c>
      <c r="S34" s="225">
        <f t="shared" si="8"/>
        <v>524235</v>
      </c>
      <c r="T34" s="225"/>
      <c r="U34" s="221"/>
    </row>
    <row r="35" spans="1:21" s="222" customFormat="1">
      <c r="A35" s="955" t="s">
        <v>1766</v>
      </c>
      <c r="B35" s="224">
        <f t="shared" si="6"/>
        <v>360385</v>
      </c>
      <c r="C35" s="225">
        <v>360385</v>
      </c>
      <c r="D35" s="225"/>
      <c r="E35" s="225">
        <f t="shared" si="9"/>
        <v>360385</v>
      </c>
      <c r="F35" s="225"/>
      <c r="G35" s="225"/>
      <c r="H35" s="225"/>
      <c r="I35" s="225"/>
      <c r="J35" s="225"/>
      <c r="K35" s="225"/>
      <c r="L35" s="225"/>
      <c r="M35" s="225"/>
      <c r="N35" s="225"/>
      <c r="O35" s="225"/>
      <c r="P35" s="225"/>
      <c r="Q35" s="225"/>
      <c r="R35" s="916">
        <f t="shared" si="7"/>
        <v>360385</v>
      </c>
      <c r="S35" s="225">
        <f t="shared" si="8"/>
        <v>360385</v>
      </c>
      <c r="T35" s="225"/>
      <c r="U35" s="221"/>
    </row>
    <row r="36" spans="1:21" s="222" customFormat="1">
      <c r="A36" s="227" t="s">
        <v>150</v>
      </c>
      <c r="B36" s="224">
        <f t="shared" si="6"/>
        <v>44714988</v>
      </c>
      <c r="C36" s="224">
        <f>SUM(C28:C35)</f>
        <v>44714988</v>
      </c>
      <c r="D36" s="224">
        <f t="shared" ref="D36:Q36" si="10">SUM(D28:D35)</f>
        <v>0</v>
      </c>
      <c r="E36" s="224">
        <f t="shared" si="10"/>
        <v>8640155</v>
      </c>
      <c r="F36" s="224">
        <f t="shared" si="10"/>
        <v>6234238</v>
      </c>
      <c r="G36" s="224">
        <f t="shared" si="10"/>
        <v>12777880</v>
      </c>
      <c r="H36" s="224">
        <f t="shared" si="10"/>
        <v>13484960</v>
      </c>
      <c r="I36" s="224">
        <f t="shared" si="10"/>
        <v>0</v>
      </c>
      <c r="J36" s="224">
        <f t="shared" si="10"/>
        <v>3577755</v>
      </c>
      <c r="K36" s="224">
        <f t="shared" si="10"/>
        <v>0</v>
      </c>
      <c r="L36" s="224">
        <f t="shared" si="10"/>
        <v>0</v>
      </c>
      <c r="M36" s="224">
        <f t="shared" si="10"/>
        <v>0</v>
      </c>
      <c r="N36" s="224">
        <f t="shared" si="10"/>
        <v>0</v>
      </c>
      <c r="O36" s="224">
        <f t="shared" si="10"/>
        <v>0</v>
      </c>
      <c r="P36" s="224">
        <f t="shared" si="10"/>
        <v>0</v>
      </c>
      <c r="Q36" s="224">
        <f t="shared" si="10"/>
        <v>0</v>
      </c>
      <c r="R36" s="558">
        <f>SUM(R28:R35)</f>
        <v>44714988</v>
      </c>
      <c r="S36" s="228">
        <f>SUM(S28:S35)</f>
        <v>44714988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1639863</v>
      </c>
      <c r="C38" s="225">
        <v>1639863</v>
      </c>
      <c r="D38" s="225"/>
      <c r="E38" s="225">
        <f>C38</f>
        <v>1639863</v>
      </c>
      <c r="F38" s="225"/>
      <c r="G38" s="225"/>
      <c r="H38" s="225"/>
      <c r="I38" s="225"/>
      <c r="J38" s="225"/>
      <c r="K38" s="225"/>
      <c r="L38" s="225"/>
      <c r="M38" s="225"/>
      <c r="N38" s="225"/>
      <c r="O38" s="225"/>
      <c r="P38" s="225"/>
      <c r="Q38" s="225"/>
      <c r="R38" s="916">
        <f>SUM(E38:Q38)</f>
        <v>1639863</v>
      </c>
      <c r="S38" s="225">
        <f>C38</f>
        <v>1639863</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1639863</v>
      </c>
      <c r="C40" s="224">
        <f>SUM(C37:C39)</f>
        <v>1639863</v>
      </c>
      <c r="D40" s="224">
        <f>SUM(D37:D39)</f>
        <v>0</v>
      </c>
      <c r="E40" s="224">
        <f t="shared" ref="E40:T40" si="11">SUM(E38:E39)</f>
        <v>1639863</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1639863</v>
      </c>
      <c r="S40" s="228">
        <f t="shared" si="11"/>
        <v>1639863</v>
      </c>
      <c r="T40" s="228">
        <f t="shared" si="11"/>
        <v>0</v>
      </c>
      <c r="U40" s="221"/>
    </row>
    <row r="41" spans="1:21" s="222" customFormat="1">
      <c r="A41" s="227" t="s">
        <v>155</v>
      </c>
      <c r="B41" s="224">
        <f>SUM(C41:D41)</f>
        <v>648825</v>
      </c>
      <c r="C41" s="225">
        <v>648825</v>
      </c>
      <c r="D41" s="225"/>
      <c r="E41" s="225">
        <f>C41</f>
        <v>648825</v>
      </c>
      <c r="F41" s="225"/>
      <c r="G41" s="225"/>
      <c r="H41" s="225"/>
      <c r="I41" s="225"/>
      <c r="J41" s="225"/>
      <c r="K41" s="225"/>
      <c r="L41" s="225"/>
      <c r="M41" s="225"/>
      <c r="N41" s="225"/>
      <c r="O41" s="225"/>
      <c r="P41" s="225"/>
      <c r="Q41" s="225"/>
      <c r="R41" s="916">
        <f>SUM(E41:Q41)</f>
        <v>648825</v>
      </c>
      <c r="S41" s="956">
        <f>C41</f>
        <v>648825</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2139448</v>
      </c>
      <c r="C43" s="225">
        <f>1923729+215719</f>
        <v>2139448</v>
      </c>
      <c r="D43" s="225"/>
      <c r="E43" s="225">
        <f>C43</f>
        <v>2139448</v>
      </c>
      <c r="F43" s="225"/>
      <c r="G43" s="225"/>
      <c r="H43" s="225"/>
      <c r="I43" s="225"/>
      <c r="J43" s="225"/>
      <c r="K43" s="225"/>
      <c r="L43" s="225"/>
      <c r="M43" s="225"/>
      <c r="N43" s="225"/>
      <c r="O43" s="225"/>
      <c r="P43" s="225"/>
      <c r="Q43" s="225"/>
      <c r="R43" s="916">
        <f t="shared" ref="R43:R52" si="13">SUM(E43:Q43)</f>
        <v>2139448</v>
      </c>
      <c r="S43" s="225">
        <f>1035854+116156</f>
        <v>1152010</v>
      </c>
      <c r="T43" s="225"/>
      <c r="U43" s="221"/>
    </row>
    <row r="44" spans="1:21" s="222" customFormat="1">
      <c r="A44" s="223" t="s">
        <v>158</v>
      </c>
      <c r="B44" s="224">
        <f t="shared" si="12"/>
        <v>321905</v>
      </c>
      <c r="C44" s="225">
        <f>283905+38000</f>
        <v>321905</v>
      </c>
      <c r="D44" s="225"/>
      <c r="E44" s="225">
        <f t="shared" ref="E44:E49" si="14">C44</f>
        <v>321905</v>
      </c>
      <c r="F44" s="225"/>
      <c r="G44" s="225"/>
      <c r="H44" s="225"/>
      <c r="I44" s="225"/>
      <c r="J44" s="225"/>
      <c r="K44" s="225"/>
      <c r="L44" s="225"/>
      <c r="M44" s="225"/>
      <c r="N44" s="225"/>
      <c r="O44" s="225"/>
      <c r="P44" s="225"/>
      <c r="Q44" s="225"/>
      <c r="R44" s="916">
        <f t="shared" si="13"/>
        <v>321905</v>
      </c>
      <c r="S44" s="225">
        <f>C44</f>
        <v>321905</v>
      </c>
      <c r="T44" s="225"/>
      <c r="U44" s="221"/>
    </row>
    <row r="45" spans="1:21" s="222" customFormat="1">
      <c r="A45" s="307" t="s">
        <v>159</v>
      </c>
      <c r="B45" s="224">
        <f t="shared" si="12"/>
        <v>0</v>
      </c>
      <c r="C45" s="225"/>
      <c r="D45" s="225"/>
      <c r="E45" s="225">
        <f t="shared" si="14"/>
        <v>0</v>
      </c>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f t="shared" si="14"/>
        <v>0</v>
      </c>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498360</v>
      </c>
      <c r="C47" s="225">
        <f>887607-C44-C55</f>
        <v>498360</v>
      </c>
      <c r="D47" s="225"/>
      <c r="E47" s="225">
        <f t="shared" si="14"/>
        <v>498360</v>
      </c>
      <c r="F47" s="225"/>
      <c r="G47" s="225"/>
      <c r="H47" s="225"/>
      <c r="I47" s="225"/>
      <c r="J47" s="225"/>
      <c r="K47" s="225"/>
      <c r="L47" s="225"/>
      <c r="M47" s="225"/>
      <c r="N47" s="225"/>
      <c r="O47" s="225"/>
      <c r="P47" s="225"/>
      <c r="Q47" s="225"/>
      <c r="R47" s="916">
        <f t="shared" si="13"/>
        <v>498360</v>
      </c>
      <c r="S47" s="225"/>
      <c r="T47" s="225"/>
      <c r="U47" s="221"/>
    </row>
    <row r="48" spans="1:21" s="222" customFormat="1">
      <c r="A48" s="223" t="s">
        <v>163</v>
      </c>
      <c r="B48" s="224">
        <f t="shared" si="12"/>
        <v>45000</v>
      </c>
      <c r="C48" s="225">
        <v>45000</v>
      </c>
      <c r="D48" s="225"/>
      <c r="E48" s="225">
        <f t="shared" si="14"/>
        <v>45000</v>
      </c>
      <c r="F48" s="225"/>
      <c r="G48" s="225"/>
      <c r="H48" s="225"/>
      <c r="I48" s="225"/>
      <c r="J48" s="225"/>
      <c r="K48" s="225"/>
      <c r="L48" s="225"/>
      <c r="M48" s="225"/>
      <c r="N48" s="225"/>
      <c r="O48" s="225"/>
      <c r="P48" s="225"/>
      <c r="Q48" s="225"/>
      <c r="R48" s="916">
        <f t="shared" si="13"/>
        <v>45000</v>
      </c>
      <c r="S48" s="225">
        <f>C48</f>
        <v>45000</v>
      </c>
      <c r="T48" s="225"/>
      <c r="U48" s="221"/>
    </row>
    <row r="49" spans="1:21" s="222" customFormat="1">
      <c r="A49" s="457" t="s">
        <v>161</v>
      </c>
      <c r="B49" s="224">
        <f t="shared" si="12"/>
        <v>0</v>
      </c>
      <c r="C49" s="225"/>
      <c r="D49" s="225"/>
      <c r="E49" s="225">
        <f t="shared" si="14"/>
        <v>0</v>
      </c>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100000</v>
      </c>
      <c r="C50" s="225">
        <v>100000</v>
      </c>
      <c r="D50" s="225"/>
      <c r="E50" s="225">
        <f>C50</f>
        <v>100000</v>
      </c>
      <c r="F50" s="225"/>
      <c r="G50" s="225"/>
      <c r="H50" s="225"/>
      <c r="I50" s="225"/>
      <c r="J50" s="225"/>
      <c r="K50" s="225"/>
      <c r="L50" s="225"/>
      <c r="M50" s="225"/>
      <c r="N50" s="225"/>
      <c r="O50" s="225"/>
      <c r="P50" s="225"/>
      <c r="Q50" s="225"/>
      <c r="R50" s="916">
        <f t="shared" si="13"/>
        <v>100000</v>
      </c>
      <c r="S50" s="225">
        <f>C50</f>
        <v>100000</v>
      </c>
      <c r="T50" s="225"/>
      <c r="U50" s="221"/>
    </row>
    <row r="51" spans="1:21" s="222" customFormat="1">
      <c r="A51" s="955" t="s">
        <v>1767</v>
      </c>
      <c r="B51" s="224">
        <f t="shared" si="12"/>
        <v>458024</v>
      </c>
      <c r="C51" s="225">
        <v>458024</v>
      </c>
      <c r="D51" s="225"/>
      <c r="E51" s="225"/>
      <c r="F51" s="225"/>
      <c r="G51" s="225"/>
      <c r="H51" s="225"/>
      <c r="I51" s="225"/>
      <c r="J51" s="225"/>
      <c r="K51" s="225"/>
      <c r="L51" s="225">
        <f>C51</f>
        <v>458024</v>
      </c>
      <c r="M51" s="225"/>
      <c r="N51" s="225"/>
      <c r="O51" s="225"/>
      <c r="P51" s="225"/>
      <c r="Q51" s="225"/>
      <c r="R51" s="916">
        <f t="shared" si="13"/>
        <v>458024</v>
      </c>
      <c r="S51" s="225">
        <v>246628</v>
      </c>
      <c r="T51" s="225"/>
      <c r="U51" s="221"/>
    </row>
    <row r="52" spans="1:21" s="222" customFormat="1">
      <c r="A52" s="955" t="s">
        <v>1768</v>
      </c>
      <c r="B52" s="224">
        <f t="shared" si="12"/>
        <v>29219</v>
      </c>
      <c r="C52" s="225">
        <v>29219</v>
      </c>
      <c r="D52" s="225"/>
      <c r="E52" s="225">
        <f>C52</f>
        <v>29219</v>
      </c>
      <c r="F52" s="225"/>
      <c r="G52" s="225"/>
      <c r="H52" s="225"/>
      <c r="I52" s="225"/>
      <c r="J52" s="225"/>
      <c r="K52" s="225"/>
      <c r="L52" s="225"/>
      <c r="M52" s="225"/>
      <c r="N52" s="225"/>
      <c r="O52" s="225"/>
      <c r="P52" s="225"/>
      <c r="Q52" s="225"/>
      <c r="R52" s="916">
        <f t="shared" si="13"/>
        <v>29219</v>
      </c>
      <c r="S52" s="225">
        <f>C52</f>
        <v>29219</v>
      </c>
      <c r="T52" s="225"/>
      <c r="U52" s="221"/>
    </row>
    <row r="53" spans="1:21" s="232" customFormat="1">
      <c r="A53" s="227" t="s">
        <v>164</v>
      </c>
      <c r="B53" s="228">
        <f>SUM(C53:D53)</f>
        <v>3591956</v>
      </c>
      <c r="C53" s="228">
        <f t="shared" ref="C53:T53" si="15">SUM(C43:C52)</f>
        <v>3591956</v>
      </c>
      <c r="D53" s="228">
        <f t="shared" si="15"/>
        <v>0</v>
      </c>
      <c r="E53" s="228">
        <f t="shared" si="15"/>
        <v>3133932</v>
      </c>
      <c r="F53" s="228">
        <f t="shared" si="15"/>
        <v>0</v>
      </c>
      <c r="G53" s="228">
        <f t="shared" si="15"/>
        <v>0</v>
      </c>
      <c r="H53" s="228">
        <f t="shared" si="15"/>
        <v>0</v>
      </c>
      <c r="I53" s="228">
        <f t="shared" si="15"/>
        <v>0</v>
      </c>
      <c r="J53" s="228">
        <f t="shared" si="15"/>
        <v>0</v>
      </c>
      <c r="K53" s="228">
        <f t="shared" si="15"/>
        <v>0</v>
      </c>
      <c r="L53" s="228">
        <f t="shared" si="15"/>
        <v>458024</v>
      </c>
      <c r="M53" s="228">
        <f t="shared" si="15"/>
        <v>0</v>
      </c>
      <c r="N53" s="228">
        <f t="shared" si="15"/>
        <v>0</v>
      </c>
      <c r="O53" s="228">
        <f t="shared" si="15"/>
        <v>0</v>
      </c>
      <c r="P53" s="228">
        <f t="shared" si="15"/>
        <v>0</v>
      </c>
      <c r="Q53" s="228">
        <f t="shared" si="15"/>
        <v>0</v>
      </c>
      <c r="R53" s="558">
        <f>SUM(R43:R52)</f>
        <v>3591956</v>
      </c>
      <c r="S53" s="228">
        <f t="shared" si="15"/>
        <v>1894762</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6">SUM(C55+D55)</f>
        <v>67342</v>
      </c>
      <c r="C55" s="225">
        <f>62342+5000</f>
        <v>67342</v>
      </c>
      <c r="D55" s="225"/>
      <c r="E55" s="225">
        <f>C55</f>
        <v>67342</v>
      </c>
      <c r="F55" s="225"/>
      <c r="G55" s="225"/>
      <c r="H55" s="225"/>
      <c r="I55" s="225"/>
      <c r="J55" s="225"/>
      <c r="K55" s="225"/>
      <c r="L55" s="225"/>
      <c r="M55" s="225"/>
      <c r="N55" s="225"/>
      <c r="O55" s="225"/>
      <c r="P55" s="225"/>
      <c r="Q55" s="225"/>
      <c r="R55" s="916">
        <f t="shared" ref="R55:R61" si="17">SUM(E55:Q55)</f>
        <v>67342</v>
      </c>
      <c r="S55" s="226"/>
      <c r="T55" s="226"/>
      <c r="U55" s="221"/>
    </row>
    <row r="56" spans="1:21" s="313" customFormat="1">
      <c r="A56" s="307" t="s">
        <v>159</v>
      </c>
      <c r="B56" s="314">
        <f t="shared" si="16"/>
        <v>0</v>
      </c>
      <c r="C56" s="311"/>
      <c r="D56" s="311"/>
      <c r="E56" s="311"/>
      <c r="F56" s="311"/>
      <c r="G56" s="311"/>
      <c r="H56" s="311"/>
      <c r="I56" s="311"/>
      <c r="J56" s="311"/>
      <c r="K56" s="311"/>
      <c r="L56" s="311"/>
      <c r="M56" s="311"/>
      <c r="N56" s="311"/>
      <c r="O56" s="311"/>
      <c r="P56" s="311"/>
      <c r="Q56" s="311"/>
      <c r="R56" s="916">
        <f t="shared" si="17"/>
        <v>0</v>
      </c>
      <c r="S56" s="315"/>
      <c r="T56" s="315"/>
      <c r="U56" s="312"/>
    </row>
    <row r="57" spans="1:21" s="222" customFormat="1">
      <c r="A57" s="223" t="s">
        <v>163</v>
      </c>
      <c r="B57" s="224">
        <f t="shared" si="16"/>
        <v>10000</v>
      </c>
      <c r="C57" s="225">
        <v>10000</v>
      </c>
      <c r="D57" s="225"/>
      <c r="E57" s="225">
        <f>C57</f>
        <v>10000</v>
      </c>
      <c r="F57" s="225"/>
      <c r="G57" s="225"/>
      <c r="H57" s="225"/>
      <c r="I57" s="225"/>
      <c r="J57" s="225"/>
      <c r="K57" s="225"/>
      <c r="L57" s="225"/>
      <c r="M57" s="225"/>
      <c r="N57" s="225"/>
      <c r="O57" s="225"/>
      <c r="P57" s="225"/>
      <c r="Q57" s="225"/>
      <c r="R57" s="916">
        <f t="shared" si="17"/>
        <v>10000</v>
      </c>
      <c r="S57" s="226"/>
      <c r="T57" s="226"/>
      <c r="U57" s="221"/>
    </row>
    <row r="58" spans="1:21" s="222" customFormat="1">
      <c r="A58" s="457" t="s">
        <v>161</v>
      </c>
      <c r="B58" s="224">
        <f t="shared" si="16"/>
        <v>0</v>
      </c>
      <c r="C58" s="225"/>
      <c r="D58" s="225"/>
      <c r="E58" s="225"/>
      <c r="F58" s="225"/>
      <c r="G58" s="225"/>
      <c r="H58" s="225"/>
      <c r="I58" s="225"/>
      <c r="J58" s="225"/>
      <c r="K58" s="225"/>
      <c r="L58" s="225"/>
      <c r="M58" s="225"/>
      <c r="N58" s="225"/>
      <c r="O58" s="225"/>
      <c r="P58" s="225"/>
      <c r="Q58" s="225"/>
      <c r="R58" s="916">
        <f t="shared" si="17"/>
        <v>0</v>
      </c>
      <c r="S58" s="226"/>
      <c r="T58" s="226"/>
      <c r="U58" s="221"/>
    </row>
    <row r="59" spans="1:21" s="222" customFormat="1">
      <c r="A59" s="223" t="s">
        <v>162</v>
      </c>
      <c r="B59" s="224">
        <f t="shared" si="16"/>
        <v>0</v>
      </c>
      <c r="C59" s="225"/>
      <c r="D59" s="225"/>
      <c r="E59" s="225"/>
      <c r="F59" s="225"/>
      <c r="G59" s="225"/>
      <c r="H59" s="225"/>
      <c r="I59" s="225"/>
      <c r="J59" s="225"/>
      <c r="K59" s="225"/>
      <c r="L59" s="225"/>
      <c r="M59" s="225"/>
      <c r="N59" s="225"/>
      <c r="O59" s="225"/>
      <c r="P59" s="225"/>
      <c r="Q59" s="225"/>
      <c r="R59" s="916">
        <f t="shared" si="17"/>
        <v>0</v>
      </c>
      <c r="S59" s="226"/>
      <c r="T59" s="226"/>
      <c r="U59" s="221"/>
    </row>
    <row r="60" spans="1:21" s="222" customFormat="1">
      <c r="A60" s="230" t="s">
        <v>37</v>
      </c>
      <c r="B60" s="224">
        <f t="shared" si="16"/>
        <v>0</v>
      </c>
      <c r="C60" s="225"/>
      <c r="D60" s="225"/>
      <c r="E60" s="225"/>
      <c r="F60" s="225"/>
      <c r="G60" s="225"/>
      <c r="H60" s="225"/>
      <c r="I60" s="225"/>
      <c r="J60" s="225"/>
      <c r="K60" s="225"/>
      <c r="L60" s="225"/>
      <c r="M60" s="225"/>
      <c r="N60" s="225"/>
      <c r="O60" s="225"/>
      <c r="P60" s="225"/>
      <c r="Q60" s="225"/>
      <c r="R60" s="916">
        <f t="shared" si="17"/>
        <v>0</v>
      </c>
      <c r="S60" s="226"/>
      <c r="T60" s="226"/>
      <c r="U60" s="221"/>
    </row>
    <row r="61" spans="1:21" s="222" customFormat="1">
      <c r="A61" s="230" t="s">
        <v>37</v>
      </c>
      <c r="B61" s="224">
        <f t="shared" si="16"/>
        <v>0</v>
      </c>
      <c r="C61" s="225"/>
      <c r="D61" s="225"/>
      <c r="E61" s="225"/>
      <c r="F61" s="225"/>
      <c r="G61" s="225"/>
      <c r="H61" s="225"/>
      <c r="I61" s="225"/>
      <c r="J61" s="225"/>
      <c r="K61" s="225"/>
      <c r="L61" s="225"/>
      <c r="M61" s="225"/>
      <c r="N61" s="225"/>
      <c r="O61" s="225"/>
      <c r="P61" s="225"/>
      <c r="Q61" s="225"/>
      <c r="R61" s="916">
        <f t="shared" si="17"/>
        <v>0</v>
      </c>
      <c r="S61" s="226"/>
      <c r="T61" s="226"/>
      <c r="U61" s="221"/>
    </row>
    <row r="62" spans="1:21" s="222" customFormat="1" ht="13.7" customHeight="1">
      <c r="A62" s="227" t="s">
        <v>320</v>
      </c>
      <c r="B62" s="224">
        <f>SUM(C62:D62)</f>
        <v>77342</v>
      </c>
      <c r="C62" s="224">
        <f t="shared" ref="C62:Q62" si="18">SUM(C55:C61)</f>
        <v>77342</v>
      </c>
      <c r="D62" s="224">
        <f t="shared" si="18"/>
        <v>0</v>
      </c>
      <c r="E62" s="224">
        <f t="shared" si="18"/>
        <v>77342</v>
      </c>
      <c r="F62" s="224">
        <f t="shared" si="18"/>
        <v>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77342</v>
      </c>
      <c r="S62" s="226"/>
      <c r="T62" s="226"/>
      <c r="U62" s="221"/>
    </row>
    <row r="63" spans="1:21" s="222" customFormat="1">
      <c r="A63" s="233" t="s">
        <v>321</v>
      </c>
      <c r="B63" s="224">
        <f>SUM(B8+B11+B13+B14+B15+B25+B26+B36+B40+B41+B53+B62)</f>
        <v>50677974</v>
      </c>
      <c r="C63" s="224">
        <f t="shared" ref="C63:Q63" si="19">SUM(C8+C11+C13+C14+C15+C25+C26+C36+C40+C41+C53+C62)</f>
        <v>50677974</v>
      </c>
      <c r="D63" s="224">
        <f t="shared" si="19"/>
        <v>0</v>
      </c>
      <c r="E63" s="224">
        <f t="shared" si="19"/>
        <v>14140117</v>
      </c>
      <c r="F63" s="224">
        <f t="shared" si="19"/>
        <v>6234238</v>
      </c>
      <c r="G63" s="224">
        <f t="shared" si="19"/>
        <v>12777880</v>
      </c>
      <c r="H63" s="224">
        <f t="shared" si="19"/>
        <v>13489960</v>
      </c>
      <c r="I63" s="224">
        <f t="shared" si="19"/>
        <v>0</v>
      </c>
      <c r="J63" s="224">
        <f t="shared" si="19"/>
        <v>3577755</v>
      </c>
      <c r="K63" s="224">
        <f t="shared" si="19"/>
        <v>0</v>
      </c>
      <c r="L63" s="224">
        <f t="shared" si="19"/>
        <v>458024</v>
      </c>
      <c r="M63" s="224">
        <f t="shared" si="19"/>
        <v>0</v>
      </c>
      <c r="N63" s="224">
        <f t="shared" si="19"/>
        <v>0</v>
      </c>
      <c r="O63" s="224">
        <f t="shared" si="19"/>
        <v>0</v>
      </c>
      <c r="P63" s="224">
        <f t="shared" si="19"/>
        <v>0</v>
      </c>
      <c r="Q63" s="224">
        <f t="shared" si="19"/>
        <v>0</v>
      </c>
      <c r="R63" s="558">
        <f>SUM(R8+R11+R13+R14+R15+R25+R26+R36+R40+R41+R53+R62)</f>
        <v>50677974</v>
      </c>
      <c r="S63" s="224">
        <f>SUM(S10+S13+S14+S15+S25+S26+S36+S40+S41+S53)</f>
        <v>48898438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45000</v>
      </c>
      <c r="C65" s="225">
        <f>35000+10000</f>
        <v>45000</v>
      </c>
      <c r="D65" s="225"/>
      <c r="E65" s="225">
        <f>C65</f>
        <v>45000</v>
      </c>
      <c r="F65" s="225"/>
      <c r="G65" s="225"/>
      <c r="H65" s="225"/>
      <c r="I65" s="225"/>
      <c r="J65" s="225"/>
      <c r="K65" s="225"/>
      <c r="L65" s="225"/>
      <c r="M65" s="225"/>
      <c r="N65" s="225"/>
      <c r="O65" s="225"/>
      <c r="P65" s="225"/>
      <c r="Q65" s="225"/>
      <c r="R65" s="916">
        <f>SUM(E65:Q65)</f>
        <v>45000</v>
      </c>
      <c r="S65" s="225">
        <v>35000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45000</v>
      </c>
      <c r="C67" s="224">
        <f>SUM(C64:C66)</f>
        <v>45000</v>
      </c>
      <c r="D67" s="224">
        <f>SUM(D64:D66)</f>
        <v>0</v>
      </c>
      <c r="E67" s="224">
        <f t="shared" ref="E67:T67" si="20">SUM(E65:E66)</f>
        <v>45000</v>
      </c>
      <c r="F67" s="224">
        <f t="shared" si="20"/>
        <v>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45000</v>
      </c>
      <c r="S67" s="228">
        <f>SUM(S65:S66)</f>
        <v>35000</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311762</v>
      </c>
      <c r="C72" s="225">
        <v>311762</v>
      </c>
      <c r="D72" s="225"/>
      <c r="E72" s="225">
        <f>C72</f>
        <v>311762</v>
      </c>
      <c r="F72" s="225"/>
      <c r="G72" s="225"/>
      <c r="H72" s="225"/>
      <c r="I72" s="225"/>
      <c r="J72" s="225"/>
      <c r="K72" s="225"/>
      <c r="L72" s="225"/>
      <c r="M72" s="225"/>
      <c r="N72" s="225"/>
      <c r="O72" s="225"/>
      <c r="P72" s="225"/>
      <c r="Q72" s="225"/>
      <c r="R72" s="916">
        <f>SUM(E72:Q72)</f>
        <v>311762</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311762</v>
      </c>
      <c r="C74" s="224">
        <f>SUM(C69:C73)</f>
        <v>311762</v>
      </c>
      <c r="D74" s="224">
        <f>SUM(D69:D73)</f>
        <v>0</v>
      </c>
      <c r="E74" s="224">
        <f t="shared" ref="E74:Q74" si="21">SUM(E69:E73)</f>
        <v>311762</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311762</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3075932</v>
      </c>
      <c r="C76" s="225">
        <v>3075932</v>
      </c>
      <c r="D76" s="225"/>
      <c r="E76" s="225">
        <f>C76</f>
        <v>3075932</v>
      </c>
      <c r="F76" s="225"/>
      <c r="G76" s="225"/>
      <c r="H76" s="225"/>
      <c r="I76" s="225"/>
      <c r="J76" s="225"/>
      <c r="K76" s="225"/>
      <c r="L76" s="225"/>
      <c r="M76" s="225"/>
      <c r="N76" s="225"/>
      <c r="O76" s="225"/>
      <c r="P76" s="225"/>
      <c r="Q76" s="225"/>
      <c r="R76" s="916">
        <f>SUM(E76:Q76)</f>
        <v>3075932</v>
      </c>
      <c r="S76" s="225">
        <f>B76</f>
        <v>3075932</v>
      </c>
      <c r="T76" s="225"/>
      <c r="U76" s="221"/>
    </row>
    <row r="77" spans="1:21" s="222" customFormat="1">
      <c r="A77" s="457" t="s">
        <v>63</v>
      </c>
      <c r="B77" s="224">
        <f>SUM(C77:D77)</f>
        <v>269315</v>
      </c>
      <c r="C77" s="225">
        <v>269315</v>
      </c>
      <c r="D77" s="225"/>
      <c r="E77" s="225">
        <f>C77</f>
        <v>269315</v>
      </c>
      <c r="F77" s="225"/>
      <c r="G77" s="225"/>
      <c r="H77" s="225"/>
      <c r="I77" s="225"/>
      <c r="J77" s="225"/>
      <c r="K77" s="225"/>
      <c r="L77" s="225"/>
      <c r="M77" s="225"/>
      <c r="N77" s="225"/>
      <c r="O77" s="225"/>
      <c r="P77" s="225"/>
      <c r="Q77" s="225"/>
      <c r="R77" s="916">
        <f>SUM(E77:Q77)</f>
        <v>269315</v>
      </c>
      <c r="S77" s="225">
        <f>B77</f>
        <v>269315</v>
      </c>
      <c r="T77" s="225"/>
      <c r="U77" s="221"/>
    </row>
    <row r="78" spans="1:21" s="222" customFormat="1">
      <c r="A78" s="227" t="s">
        <v>1468</v>
      </c>
      <c r="B78" s="224">
        <f>SUM(C78:D78)</f>
        <v>3345247</v>
      </c>
      <c r="C78" s="890">
        <f>SUM(C76:C77)</f>
        <v>3345247</v>
      </c>
      <c r="D78" s="890">
        <f t="shared" ref="D78:T78" si="22">SUM(D76:D77)</f>
        <v>0</v>
      </c>
      <c r="E78" s="890">
        <f t="shared" si="22"/>
        <v>3345247</v>
      </c>
      <c r="F78" s="890">
        <f t="shared" si="22"/>
        <v>0</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3345247</v>
      </c>
      <c r="S78" s="890">
        <f t="shared" si="22"/>
        <v>3345247</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3">SUM(C80+D80)</f>
        <v>61797</v>
      </c>
      <c r="C80" s="225">
        <v>61797</v>
      </c>
      <c r="D80" s="225"/>
      <c r="E80" s="225">
        <f>C80</f>
        <v>61797</v>
      </c>
      <c r="F80" s="225"/>
      <c r="G80" s="225"/>
      <c r="H80" s="225"/>
      <c r="I80" s="225"/>
      <c r="J80" s="225"/>
      <c r="K80" s="225"/>
      <c r="L80" s="225"/>
      <c r="M80" s="225"/>
      <c r="N80" s="225"/>
      <c r="O80" s="225"/>
      <c r="P80" s="225"/>
      <c r="Q80" s="225"/>
      <c r="R80" s="916">
        <f t="shared" ref="R80:R94" si="24">SUM(E80:Q80)</f>
        <v>61797</v>
      </c>
      <c r="S80" s="226"/>
      <c r="T80" s="226"/>
      <c r="U80" s="221"/>
    </row>
    <row r="81" spans="1:21" s="222" customFormat="1">
      <c r="A81" s="223" t="s">
        <v>846</v>
      </c>
      <c r="B81" s="224">
        <f t="shared" si="23"/>
        <v>145000</v>
      </c>
      <c r="C81" s="225">
        <v>145000</v>
      </c>
      <c r="D81" s="225"/>
      <c r="E81" s="225">
        <f t="shared" ref="E81:E94" si="25">C81</f>
        <v>145000</v>
      </c>
      <c r="F81" s="225"/>
      <c r="G81" s="225"/>
      <c r="H81" s="225"/>
      <c r="I81" s="225"/>
      <c r="J81" s="225"/>
      <c r="K81" s="225"/>
      <c r="L81" s="225"/>
      <c r="M81" s="225"/>
      <c r="N81" s="225"/>
      <c r="O81" s="225"/>
      <c r="P81" s="225"/>
      <c r="Q81" s="225"/>
      <c r="R81" s="916">
        <f t="shared" si="24"/>
        <v>145000</v>
      </c>
      <c r="S81" s="225">
        <f>B81</f>
        <v>145000</v>
      </c>
      <c r="T81" s="225"/>
      <c r="U81" s="221"/>
    </row>
    <row r="82" spans="1:21" s="222" customFormat="1">
      <c r="A82" s="223" t="s">
        <v>847</v>
      </c>
      <c r="B82" s="224">
        <f t="shared" si="23"/>
        <v>1421963</v>
      </c>
      <c r="C82" s="225">
        <v>1421963</v>
      </c>
      <c r="D82" s="225"/>
      <c r="E82" s="225">
        <f t="shared" si="25"/>
        <v>1421963</v>
      </c>
      <c r="F82" s="225"/>
      <c r="G82" s="225"/>
      <c r="H82" s="225"/>
      <c r="I82" s="225"/>
      <c r="J82" s="225"/>
      <c r="K82" s="225"/>
      <c r="L82" s="225"/>
      <c r="M82" s="225"/>
      <c r="N82" s="225"/>
      <c r="O82" s="225"/>
      <c r="P82" s="225"/>
      <c r="Q82" s="225"/>
      <c r="R82" s="916">
        <f t="shared" si="24"/>
        <v>1421963</v>
      </c>
      <c r="S82" s="225">
        <f t="shared" ref="S82:S84" si="26">B82</f>
        <v>1421963</v>
      </c>
      <c r="T82" s="225"/>
      <c r="U82" s="221"/>
    </row>
    <row r="83" spans="1:21" s="222" customFormat="1">
      <c r="A83" s="223" t="s">
        <v>848</v>
      </c>
      <c r="B83" s="224">
        <f t="shared" si="23"/>
        <v>243761</v>
      </c>
      <c r="C83" s="225">
        <v>243761</v>
      </c>
      <c r="D83" s="225"/>
      <c r="E83" s="225">
        <f t="shared" si="25"/>
        <v>243761</v>
      </c>
      <c r="F83" s="225"/>
      <c r="G83" s="225"/>
      <c r="H83" s="225"/>
      <c r="I83" s="225"/>
      <c r="J83" s="225"/>
      <c r="K83" s="225"/>
      <c r="L83" s="225"/>
      <c r="M83" s="225"/>
      <c r="N83" s="225"/>
      <c r="O83" s="225"/>
      <c r="P83" s="225"/>
      <c r="Q83" s="225"/>
      <c r="R83" s="916">
        <f t="shared" si="24"/>
        <v>243761</v>
      </c>
      <c r="S83" s="225">
        <f t="shared" si="26"/>
        <v>243761</v>
      </c>
      <c r="T83" s="225"/>
      <c r="U83" s="221"/>
    </row>
    <row r="84" spans="1:21" s="222" customFormat="1">
      <c r="A84" s="223" t="s">
        <v>849</v>
      </c>
      <c r="B84" s="224">
        <f t="shared" si="23"/>
        <v>0</v>
      </c>
      <c r="C84" s="225"/>
      <c r="D84" s="225"/>
      <c r="E84" s="225">
        <f t="shared" si="25"/>
        <v>0</v>
      </c>
      <c r="F84" s="225"/>
      <c r="G84" s="225"/>
      <c r="H84" s="225"/>
      <c r="I84" s="225"/>
      <c r="J84" s="225"/>
      <c r="K84" s="225"/>
      <c r="L84" s="225"/>
      <c r="M84" s="225"/>
      <c r="N84" s="225"/>
      <c r="O84" s="225"/>
      <c r="P84" s="225"/>
      <c r="Q84" s="225"/>
      <c r="R84" s="916">
        <f t="shared" si="24"/>
        <v>0</v>
      </c>
      <c r="S84" s="225">
        <f t="shared" si="26"/>
        <v>0</v>
      </c>
      <c r="T84" s="225"/>
      <c r="U84" s="221"/>
    </row>
    <row r="85" spans="1:21" s="222" customFormat="1">
      <c r="A85" s="223" t="s">
        <v>850</v>
      </c>
      <c r="B85" s="224">
        <f t="shared" si="23"/>
        <v>101305</v>
      </c>
      <c r="C85" s="225">
        <f>101307-2</f>
        <v>101305</v>
      </c>
      <c r="D85" s="225"/>
      <c r="E85" s="225">
        <f t="shared" si="25"/>
        <v>101305</v>
      </c>
      <c r="F85" s="225"/>
      <c r="G85" s="225"/>
      <c r="H85" s="225"/>
      <c r="I85" s="225"/>
      <c r="J85" s="225"/>
      <c r="K85" s="225"/>
      <c r="L85" s="225"/>
      <c r="M85" s="225"/>
      <c r="N85" s="225"/>
      <c r="O85" s="225"/>
      <c r="P85" s="225"/>
      <c r="Q85" s="225"/>
      <c r="R85" s="916">
        <f t="shared" si="24"/>
        <v>101305</v>
      </c>
      <c r="S85" s="226"/>
      <c r="T85" s="226"/>
      <c r="U85" s="221"/>
    </row>
    <row r="86" spans="1:21" s="222" customFormat="1">
      <c r="A86" s="223" t="s">
        <v>851</v>
      </c>
      <c r="B86" s="224">
        <f t="shared" si="23"/>
        <v>100000</v>
      </c>
      <c r="C86" s="225">
        <v>100000</v>
      </c>
      <c r="D86" s="225"/>
      <c r="E86" s="225">
        <f t="shared" si="25"/>
        <v>100000</v>
      </c>
      <c r="F86" s="225"/>
      <c r="G86" s="225"/>
      <c r="H86" s="225"/>
      <c r="I86" s="225"/>
      <c r="J86" s="225"/>
      <c r="K86" s="225"/>
      <c r="L86" s="225"/>
      <c r="M86" s="225"/>
      <c r="N86" s="225"/>
      <c r="O86" s="225"/>
      <c r="P86" s="225"/>
      <c r="Q86" s="225"/>
      <c r="R86" s="916">
        <f t="shared" si="24"/>
        <v>100000</v>
      </c>
      <c r="S86" s="225">
        <f>B86</f>
        <v>100000</v>
      </c>
      <c r="T86" s="225"/>
      <c r="U86" s="221"/>
    </row>
    <row r="87" spans="1:21" s="222" customFormat="1">
      <c r="A87" s="223" t="s">
        <v>852</v>
      </c>
      <c r="B87" s="224">
        <f t="shared" si="23"/>
        <v>13000</v>
      </c>
      <c r="C87" s="225">
        <v>13000</v>
      </c>
      <c r="D87" s="225"/>
      <c r="E87" s="225">
        <f t="shared" si="25"/>
        <v>13000</v>
      </c>
      <c r="F87" s="225"/>
      <c r="G87" s="225"/>
      <c r="H87" s="225"/>
      <c r="I87" s="225"/>
      <c r="J87" s="225"/>
      <c r="K87" s="225"/>
      <c r="L87" s="225"/>
      <c r="M87" s="225"/>
      <c r="N87" s="225"/>
      <c r="O87" s="225"/>
      <c r="P87" s="225"/>
      <c r="Q87" s="225"/>
      <c r="R87" s="916">
        <f t="shared" si="24"/>
        <v>13000</v>
      </c>
      <c r="S87" s="225"/>
      <c r="T87" s="225"/>
      <c r="U87" s="221"/>
    </row>
    <row r="88" spans="1:21" s="222" customFormat="1">
      <c r="A88" s="234" t="s">
        <v>404</v>
      </c>
      <c r="B88" s="224">
        <f t="shared" si="23"/>
        <v>0</v>
      </c>
      <c r="C88" s="225"/>
      <c r="D88" s="225"/>
      <c r="E88" s="225">
        <f t="shared" si="25"/>
        <v>0</v>
      </c>
      <c r="F88" s="225"/>
      <c r="G88" s="225"/>
      <c r="H88" s="225"/>
      <c r="I88" s="225"/>
      <c r="J88" s="225"/>
      <c r="K88" s="225"/>
      <c r="L88" s="225"/>
      <c r="M88" s="225"/>
      <c r="N88" s="225"/>
      <c r="O88" s="225"/>
      <c r="P88" s="225"/>
      <c r="Q88" s="225"/>
      <c r="R88" s="916">
        <f t="shared" si="24"/>
        <v>0</v>
      </c>
      <c r="S88" s="225"/>
      <c r="T88" s="225"/>
      <c r="U88" s="221"/>
    </row>
    <row r="89" spans="1:21" s="222" customFormat="1">
      <c r="A89" s="889" t="s">
        <v>1470</v>
      </c>
      <c r="B89" s="224">
        <f t="shared" si="23"/>
        <v>11000</v>
      </c>
      <c r="C89" s="225">
        <v>11000</v>
      </c>
      <c r="D89" s="225"/>
      <c r="E89" s="225">
        <f t="shared" si="25"/>
        <v>11000</v>
      </c>
      <c r="F89" s="225"/>
      <c r="G89" s="225"/>
      <c r="H89" s="225"/>
      <c r="I89" s="225"/>
      <c r="J89" s="225"/>
      <c r="K89" s="225"/>
      <c r="L89" s="225"/>
      <c r="M89" s="225"/>
      <c r="N89" s="225"/>
      <c r="O89" s="225"/>
      <c r="P89" s="225"/>
      <c r="Q89" s="225"/>
      <c r="R89" s="916">
        <f t="shared" si="24"/>
        <v>11000</v>
      </c>
      <c r="S89" s="225">
        <f>B89</f>
        <v>11000</v>
      </c>
      <c r="T89" s="225"/>
      <c r="U89" s="221"/>
    </row>
    <row r="90" spans="1:21" s="222" customFormat="1" ht="24">
      <c r="A90" s="955" t="s">
        <v>1769</v>
      </c>
      <c r="B90" s="224">
        <f t="shared" si="23"/>
        <v>200960</v>
      </c>
      <c r="C90" s="225">
        <f>103960+97000</f>
        <v>200960</v>
      </c>
      <c r="D90" s="225"/>
      <c r="E90" s="225">
        <f t="shared" si="25"/>
        <v>200960</v>
      </c>
      <c r="F90" s="225"/>
      <c r="G90" s="225"/>
      <c r="H90" s="225"/>
      <c r="I90" s="225"/>
      <c r="J90" s="225"/>
      <c r="K90" s="225"/>
      <c r="L90" s="225"/>
      <c r="M90" s="225"/>
      <c r="N90" s="225"/>
      <c r="O90" s="225"/>
      <c r="P90" s="225"/>
      <c r="Q90" s="225"/>
      <c r="R90" s="916">
        <f t="shared" si="24"/>
        <v>200960</v>
      </c>
      <c r="S90" s="225">
        <f>C90</f>
        <v>200960</v>
      </c>
      <c r="T90" s="225"/>
      <c r="U90" s="221"/>
    </row>
    <row r="91" spans="1:21" s="222" customFormat="1">
      <c r="A91" s="955" t="s">
        <v>1770</v>
      </c>
      <c r="B91" s="224">
        <f t="shared" si="23"/>
        <v>162000</v>
      </c>
      <c r="C91" s="225">
        <v>162000</v>
      </c>
      <c r="D91" s="225"/>
      <c r="E91" s="225">
        <f t="shared" si="25"/>
        <v>162000</v>
      </c>
      <c r="F91" s="225"/>
      <c r="G91" s="225"/>
      <c r="H91" s="225"/>
      <c r="I91" s="225"/>
      <c r="J91" s="225"/>
      <c r="K91" s="225"/>
      <c r="L91" s="225"/>
      <c r="M91" s="225"/>
      <c r="N91" s="225"/>
      <c r="O91" s="225"/>
      <c r="P91" s="225"/>
      <c r="Q91" s="225"/>
      <c r="R91" s="916">
        <f t="shared" si="24"/>
        <v>162000</v>
      </c>
      <c r="S91" s="225">
        <f t="shared" ref="S91:S94" si="27">C91</f>
        <v>162000</v>
      </c>
      <c r="T91" s="225"/>
      <c r="U91" s="221"/>
    </row>
    <row r="92" spans="1:21" s="222" customFormat="1" ht="24">
      <c r="A92" s="955" t="s">
        <v>1771</v>
      </c>
      <c r="B92" s="224">
        <f t="shared" si="23"/>
        <v>80000</v>
      </c>
      <c r="C92" s="225">
        <f>35000+45000</f>
        <v>80000</v>
      </c>
      <c r="D92" s="225"/>
      <c r="E92" s="225">
        <f t="shared" si="25"/>
        <v>80000</v>
      </c>
      <c r="F92" s="225"/>
      <c r="G92" s="225"/>
      <c r="H92" s="225"/>
      <c r="I92" s="225"/>
      <c r="J92" s="225"/>
      <c r="K92" s="225"/>
      <c r="L92" s="225"/>
      <c r="M92" s="225"/>
      <c r="N92" s="225"/>
      <c r="O92" s="225"/>
      <c r="P92" s="225"/>
      <c r="Q92" s="225"/>
      <c r="R92" s="916">
        <f t="shared" si="24"/>
        <v>80000</v>
      </c>
      <c r="S92" s="225">
        <f t="shared" si="27"/>
        <v>80000</v>
      </c>
      <c r="T92" s="225"/>
      <c r="U92" s="221"/>
    </row>
    <row r="93" spans="1:21" s="222" customFormat="1">
      <c r="A93" s="955" t="s">
        <v>1772</v>
      </c>
      <c r="B93" s="224">
        <f t="shared" si="23"/>
        <v>37100</v>
      </c>
      <c r="C93" s="225">
        <v>37100</v>
      </c>
      <c r="D93" s="225"/>
      <c r="E93" s="225">
        <f t="shared" si="25"/>
        <v>37100</v>
      </c>
      <c r="F93" s="225"/>
      <c r="G93" s="225"/>
      <c r="H93" s="225"/>
      <c r="I93" s="225"/>
      <c r="J93" s="225"/>
      <c r="K93" s="225"/>
      <c r="L93" s="225"/>
      <c r="M93" s="225"/>
      <c r="N93" s="225"/>
      <c r="O93" s="225"/>
      <c r="P93" s="225"/>
      <c r="Q93" s="225"/>
      <c r="R93" s="916">
        <f t="shared" si="24"/>
        <v>37100</v>
      </c>
      <c r="S93" s="225">
        <f t="shared" si="27"/>
        <v>37100</v>
      </c>
      <c r="T93" s="225"/>
      <c r="U93" s="221"/>
    </row>
    <row r="94" spans="1:21" s="222" customFormat="1">
      <c r="A94" s="955" t="s">
        <v>1773</v>
      </c>
      <c r="B94" s="224">
        <f t="shared" si="23"/>
        <v>73500</v>
      </c>
      <c r="C94" s="225">
        <v>73500</v>
      </c>
      <c r="D94" s="225"/>
      <c r="E94" s="225">
        <f t="shared" si="25"/>
        <v>73500</v>
      </c>
      <c r="F94" s="225"/>
      <c r="G94" s="225"/>
      <c r="H94" s="225"/>
      <c r="I94" s="225"/>
      <c r="J94" s="225"/>
      <c r="K94" s="225"/>
      <c r="L94" s="225"/>
      <c r="M94" s="225"/>
      <c r="N94" s="225"/>
      <c r="O94" s="225"/>
      <c r="P94" s="225"/>
      <c r="Q94" s="225"/>
      <c r="R94" s="916">
        <f t="shared" si="24"/>
        <v>73500</v>
      </c>
      <c r="S94" s="225">
        <f t="shared" si="27"/>
        <v>73500</v>
      </c>
      <c r="T94" s="225"/>
      <c r="U94" s="221"/>
    </row>
    <row r="95" spans="1:21" s="222" customFormat="1">
      <c r="A95" s="227" t="s">
        <v>853</v>
      </c>
      <c r="B95" s="224">
        <f>SUM(C95:D95)</f>
        <v>2651386</v>
      </c>
      <c r="C95" s="224">
        <f t="shared" ref="C95:Q95" si="28">SUM(C80:C94)</f>
        <v>2651386</v>
      </c>
      <c r="D95" s="224">
        <f t="shared" si="28"/>
        <v>0</v>
      </c>
      <c r="E95" s="224">
        <f t="shared" si="28"/>
        <v>2651386</v>
      </c>
      <c r="F95" s="224">
        <f t="shared" si="28"/>
        <v>0</v>
      </c>
      <c r="G95" s="224">
        <f t="shared" si="28"/>
        <v>0</v>
      </c>
      <c r="H95" s="224">
        <f t="shared" si="28"/>
        <v>0</v>
      </c>
      <c r="I95" s="224">
        <f t="shared" si="28"/>
        <v>0</v>
      </c>
      <c r="J95" s="224">
        <f t="shared" si="28"/>
        <v>0</v>
      </c>
      <c r="K95" s="224">
        <f t="shared" si="28"/>
        <v>0</v>
      </c>
      <c r="L95" s="224">
        <f t="shared" si="28"/>
        <v>0</v>
      </c>
      <c r="M95" s="224">
        <f t="shared" si="28"/>
        <v>0</v>
      </c>
      <c r="N95" s="224">
        <f t="shared" si="28"/>
        <v>0</v>
      </c>
      <c r="O95" s="224">
        <f t="shared" si="28"/>
        <v>0</v>
      </c>
      <c r="P95" s="224">
        <f t="shared" si="28"/>
        <v>0</v>
      </c>
      <c r="Q95" s="224">
        <f t="shared" si="28"/>
        <v>0</v>
      </c>
      <c r="R95" s="558">
        <f>SUM(R80:R94)</f>
        <v>2651386</v>
      </c>
      <c r="S95" s="228">
        <f>SUM(S81:S84,S86:S94)</f>
        <v>2475284</v>
      </c>
      <c r="T95" s="224">
        <f>SUM(T81:T84,T86:T94)</f>
        <v>0</v>
      </c>
      <c r="U95" s="221"/>
    </row>
    <row r="96" spans="1:21" s="222" customFormat="1">
      <c r="A96" s="227" t="s">
        <v>854</v>
      </c>
      <c r="B96" s="224">
        <f>SUM(C96:D96)</f>
        <v>57031369</v>
      </c>
      <c r="C96" s="224">
        <f>SUM(C63+C67+C74+C78+C95)</f>
        <v>57031369</v>
      </c>
      <c r="D96" s="224">
        <f t="shared" ref="D96:R96" si="29">SUM(D63+D67+D74+D78+D95)</f>
        <v>0</v>
      </c>
      <c r="E96" s="224">
        <f t="shared" si="29"/>
        <v>20493512</v>
      </c>
      <c r="F96" s="224">
        <f t="shared" si="29"/>
        <v>6234238</v>
      </c>
      <c r="G96" s="224">
        <f t="shared" si="29"/>
        <v>12777880</v>
      </c>
      <c r="H96" s="224">
        <f t="shared" si="29"/>
        <v>13489960</v>
      </c>
      <c r="I96" s="224">
        <f t="shared" si="29"/>
        <v>0</v>
      </c>
      <c r="J96" s="224">
        <f t="shared" si="29"/>
        <v>3577755</v>
      </c>
      <c r="K96" s="224">
        <f t="shared" si="29"/>
        <v>0</v>
      </c>
      <c r="L96" s="224">
        <f t="shared" si="29"/>
        <v>458024</v>
      </c>
      <c r="M96" s="224">
        <f t="shared" si="29"/>
        <v>0</v>
      </c>
      <c r="N96" s="224">
        <f t="shared" si="29"/>
        <v>0</v>
      </c>
      <c r="O96" s="224">
        <f t="shared" si="29"/>
        <v>0</v>
      </c>
      <c r="P96" s="224">
        <f t="shared" si="29"/>
        <v>0</v>
      </c>
      <c r="Q96" s="224">
        <f t="shared" si="29"/>
        <v>0</v>
      </c>
      <c r="R96" s="224">
        <f t="shared" si="29"/>
        <v>57031369</v>
      </c>
      <c r="S96" s="224">
        <f>SUM(S63+S67+S78+S95)</f>
        <v>54753969</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0">SUM(C98+D98)</f>
        <v>3500000</v>
      </c>
      <c r="C98" s="225">
        <v>3500000</v>
      </c>
      <c r="D98" s="225"/>
      <c r="E98" s="225">
        <f>C98-K98-M98</f>
        <v>2200000</v>
      </c>
      <c r="F98" s="225"/>
      <c r="G98" s="225"/>
      <c r="H98" s="225"/>
      <c r="I98" s="225"/>
      <c r="J98" s="225"/>
      <c r="K98" s="225">
        <f>Application!AG623</f>
        <v>371947</v>
      </c>
      <c r="L98" s="225"/>
      <c r="M98" s="225">
        <f>Application!AG625</f>
        <v>928053</v>
      </c>
      <c r="N98" s="225"/>
      <c r="O98" s="225"/>
      <c r="P98" s="225"/>
      <c r="Q98" s="225"/>
      <c r="R98" s="916">
        <f t="shared" ref="R98:R103" si="31">SUM(E98:Q98)</f>
        <v>3500000</v>
      </c>
      <c r="S98" s="225">
        <f>B98</f>
        <v>3500000</v>
      </c>
      <c r="T98" s="225"/>
      <c r="U98" s="221"/>
    </row>
    <row r="99" spans="1:21" s="222" customFormat="1">
      <c r="A99" s="223" t="s">
        <v>857</v>
      </c>
      <c r="B99" s="224">
        <f t="shared" si="30"/>
        <v>0</v>
      </c>
      <c r="C99" s="225"/>
      <c r="D99" s="225"/>
      <c r="E99" s="225"/>
      <c r="F99" s="225"/>
      <c r="G99" s="225"/>
      <c r="H99" s="225"/>
      <c r="I99" s="225"/>
      <c r="J99" s="225"/>
      <c r="K99" s="225"/>
      <c r="L99" s="225"/>
      <c r="M99" s="225"/>
      <c r="N99" s="225"/>
      <c r="O99" s="225"/>
      <c r="P99" s="225"/>
      <c r="Q99" s="225"/>
      <c r="R99" s="916">
        <f t="shared" si="31"/>
        <v>0</v>
      </c>
      <c r="S99" s="225"/>
      <c r="T99" s="225"/>
      <c r="U99" s="221"/>
    </row>
    <row r="100" spans="1:21" s="222" customFormat="1">
      <c r="A100" s="223" t="s">
        <v>858</v>
      </c>
      <c r="B100" s="224">
        <f t="shared" si="30"/>
        <v>0</v>
      </c>
      <c r="C100" s="225"/>
      <c r="D100" s="225"/>
      <c r="E100" s="225"/>
      <c r="F100" s="225"/>
      <c r="G100" s="225"/>
      <c r="H100" s="225"/>
      <c r="I100" s="225"/>
      <c r="J100" s="225"/>
      <c r="K100" s="225"/>
      <c r="L100" s="225"/>
      <c r="M100" s="225"/>
      <c r="N100" s="225"/>
      <c r="O100" s="225"/>
      <c r="P100" s="225"/>
      <c r="Q100" s="225"/>
      <c r="R100" s="916">
        <f t="shared" si="31"/>
        <v>0</v>
      </c>
      <c r="S100" s="225"/>
      <c r="T100" s="225"/>
      <c r="U100" s="221"/>
    </row>
    <row r="101" spans="1:21" s="222" customFormat="1" ht="12" customHeight="1">
      <c r="A101" s="223" t="s">
        <v>859</v>
      </c>
      <c r="B101" s="224">
        <f t="shared" si="30"/>
        <v>0</v>
      </c>
      <c r="C101" s="225"/>
      <c r="D101" s="225"/>
      <c r="E101" s="225"/>
      <c r="F101" s="225"/>
      <c r="G101" s="225"/>
      <c r="H101" s="225"/>
      <c r="I101" s="225"/>
      <c r="J101" s="225"/>
      <c r="K101" s="225"/>
      <c r="L101" s="225"/>
      <c r="M101" s="225"/>
      <c r="N101" s="225"/>
      <c r="O101" s="225"/>
      <c r="P101" s="225"/>
      <c r="Q101" s="225"/>
      <c r="R101" s="916">
        <f t="shared" si="31"/>
        <v>0</v>
      </c>
      <c r="S101" s="225"/>
      <c r="T101" s="225"/>
      <c r="U101" s="221"/>
    </row>
    <row r="102" spans="1:21" s="222" customFormat="1">
      <c r="A102" s="457" t="s">
        <v>1129</v>
      </c>
      <c r="B102" s="224">
        <f t="shared" si="30"/>
        <v>0</v>
      </c>
      <c r="C102" s="225"/>
      <c r="D102" s="225"/>
      <c r="E102" s="225"/>
      <c r="F102" s="225"/>
      <c r="G102" s="225"/>
      <c r="H102" s="225"/>
      <c r="I102" s="225"/>
      <c r="J102" s="225"/>
      <c r="K102" s="225"/>
      <c r="L102" s="225"/>
      <c r="M102" s="225"/>
      <c r="N102" s="225"/>
      <c r="O102" s="225"/>
      <c r="P102" s="225"/>
      <c r="Q102" s="225"/>
      <c r="R102" s="916">
        <f t="shared" si="31"/>
        <v>0</v>
      </c>
      <c r="S102" s="225"/>
      <c r="T102" s="225"/>
      <c r="U102" s="221"/>
    </row>
    <row r="103" spans="1:21" s="222" customFormat="1">
      <c r="A103" s="230" t="s">
        <v>37</v>
      </c>
      <c r="B103" s="224">
        <f t="shared" si="30"/>
        <v>0</v>
      </c>
      <c r="C103" s="225"/>
      <c r="D103" s="225"/>
      <c r="E103" s="225"/>
      <c r="F103" s="225"/>
      <c r="G103" s="225"/>
      <c r="H103" s="225"/>
      <c r="I103" s="225"/>
      <c r="J103" s="225"/>
      <c r="K103" s="225"/>
      <c r="L103" s="225"/>
      <c r="M103" s="225"/>
      <c r="N103" s="225"/>
      <c r="O103" s="225"/>
      <c r="P103" s="225"/>
      <c r="Q103" s="225"/>
      <c r="R103" s="916">
        <f t="shared" si="31"/>
        <v>0</v>
      </c>
      <c r="S103" s="225"/>
      <c r="T103" s="225"/>
      <c r="U103" s="221"/>
    </row>
    <row r="104" spans="1:21" s="222" customFormat="1">
      <c r="A104" s="227" t="s">
        <v>861</v>
      </c>
      <c r="B104" s="224">
        <f>SUM(C104:D104)</f>
        <v>3500000</v>
      </c>
      <c r="C104" s="224">
        <f t="shared" ref="C104:T104" si="32">SUM(C98:C103)</f>
        <v>3500000</v>
      </c>
      <c r="D104" s="224">
        <f t="shared" si="32"/>
        <v>0</v>
      </c>
      <c r="E104" s="224">
        <f t="shared" si="32"/>
        <v>2200000</v>
      </c>
      <c r="F104" s="224">
        <f t="shared" si="32"/>
        <v>0</v>
      </c>
      <c r="G104" s="224">
        <f t="shared" si="32"/>
        <v>0</v>
      </c>
      <c r="H104" s="224">
        <f t="shared" si="32"/>
        <v>0</v>
      </c>
      <c r="I104" s="224">
        <f t="shared" si="32"/>
        <v>0</v>
      </c>
      <c r="J104" s="224">
        <f t="shared" si="32"/>
        <v>0</v>
      </c>
      <c r="K104" s="224">
        <f t="shared" si="32"/>
        <v>371947</v>
      </c>
      <c r="L104" s="224">
        <f t="shared" si="32"/>
        <v>0</v>
      </c>
      <c r="M104" s="224">
        <f t="shared" si="32"/>
        <v>928053</v>
      </c>
      <c r="N104" s="224">
        <f t="shared" si="32"/>
        <v>0</v>
      </c>
      <c r="O104" s="224">
        <f t="shared" si="32"/>
        <v>0</v>
      </c>
      <c r="P104" s="224">
        <f t="shared" si="32"/>
        <v>0</v>
      </c>
      <c r="Q104" s="224">
        <f t="shared" si="32"/>
        <v>0</v>
      </c>
      <c r="R104" s="558">
        <f>SUM(R98:R103)</f>
        <v>3500000</v>
      </c>
      <c r="S104" s="228">
        <f t="shared" si="32"/>
        <v>3500000</v>
      </c>
      <c r="T104" s="228">
        <f t="shared" si="32"/>
        <v>0</v>
      </c>
      <c r="U104" s="221"/>
    </row>
    <row r="105" spans="1:21" s="222" customFormat="1">
      <c r="A105" s="227" t="s">
        <v>862</v>
      </c>
      <c r="B105" s="228">
        <f>SUM(C105:D105)</f>
        <v>60531369</v>
      </c>
      <c r="C105" s="228">
        <f t="shared" ref="C105:R105" si="33">SUM(C96+C104)</f>
        <v>60531369</v>
      </c>
      <c r="D105" s="228">
        <f t="shared" si="33"/>
        <v>0</v>
      </c>
      <c r="E105" s="228">
        <f t="shared" si="33"/>
        <v>22693512</v>
      </c>
      <c r="F105" s="228">
        <f t="shared" si="33"/>
        <v>6234238</v>
      </c>
      <c r="G105" s="228">
        <f t="shared" si="33"/>
        <v>12777880</v>
      </c>
      <c r="H105" s="228">
        <f t="shared" si="33"/>
        <v>13489960</v>
      </c>
      <c r="I105" s="228">
        <f t="shared" si="33"/>
        <v>0</v>
      </c>
      <c r="J105" s="228">
        <f t="shared" si="33"/>
        <v>3577755</v>
      </c>
      <c r="K105" s="228">
        <f t="shared" si="33"/>
        <v>371947</v>
      </c>
      <c r="L105" s="228">
        <f t="shared" si="33"/>
        <v>458024</v>
      </c>
      <c r="M105" s="228">
        <f t="shared" si="33"/>
        <v>928053</v>
      </c>
      <c r="N105" s="228">
        <f t="shared" si="33"/>
        <v>0</v>
      </c>
      <c r="O105" s="228">
        <f t="shared" si="33"/>
        <v>0</v>
      </c>
      <c r="P105" s="228">
        <f t="shared" si="33"/>
        <v>0</v>
      </c>
      <c r="Q105" s="228">
        <f t="shared" si="33"/>
        <v>0</v>
      </c>
      <c r="R105" s="558">
        <f t="shared" si="33"/>
        <v>60531369</v>
      </c>
      <c r="S105" s="228">
        <f>S96+S104</f>
        <v>58253969</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58253969</v>
      </c>
      <c r="T107" s="242">
        <f>T105+T106</f>
        <v>0</v>
      </c>
    </row>
    <row r="108" spans="1:21" s="310" customFormat="1">
      <c r="A108" s="241" t="s">
        <v>974</v>
      </c>
      <c r="B108" s="236"/>
      <c r="C108" s="236"/>
      <c r="D108" s="236"/>
      <c r="E108" s="481">
        <f>Application!AG631</f>
        <v>22693512</v>
      </c>
      <c r="F108" s="481">
        <f>Application!AG618</f>
        <v>6234238</v>
      </c>
      <c r="G108" s="481">
        <f>Application!AG619</f>
        <v>12777880</v>
      </c>
      <c r="H108" s="481">
        <f>Application!AG620</f>
        <v>13489960</v>
      </c>
      <c r="I108" s="481">
        <f>Application!AG621</f>
        <v>0</v>
      </c>
      <c r="J108" s="481">
        <f>Application!AG622</f>
        <v>3577755</v>
      </c>
      <c r="K108" s="481">
        <f>Application!AG623</f>
        <v>371947</v>
      </c>
      <c r="L108" s="481">
        <f>Application!AG624</f>
        <v>458024</v>
      </c>
      <c r="M108" s="481">
        <f>Application!AG625</f>
        <v>928053</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13" t="s">
        <v>1135</v>
      </c>
      <c r="E122" s="1613"/>
      <c r="F122" s="1613"/>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16" t="s">
        <v>1492</v>
      </c>
      <c r="E123" s="1617"/>
      <c r="F123" s="1617"/>
      <c r="G123" s="1617"/>
      <c r="H123" s="1617"/>
      <c r="I123" s="1617"/>
      <c r="J123" s="1617"/>
      <c r="K123" s="1617"/>
      <c r="L123" s="1617"/>
      <c r="M123" s="1617"/>
      <c r="N123" s="1617"/>
      <c r="O123" s="1617"/>
      <c r="P123" s="1617"/>
      <c r="Q123" s="1617"/>
      <c r="R123" s="1617"/>
      <c r="S123" s="1617"/>
      <c r="T123" s="535"/>
      <c r="U123" s="537"/>
    </row>
    <row r="124" spans="1:21" ht="12.75">
      <c r="A124" s="534" t="s">
        <v>1137</v>
      </c>
      <c r="B124" s="544"/>
      <c r="C124" s="534"/>
      <c r="D124" s="1617"/>
      <c r="E124" s="1617"/>
      <c r="F124" s="1617"/>
      <c r="G124" s="1617"/>
      <c r="H124" s="1617"/>
      <c r="I124" s="1617"/>
      <c r="J124" s="1617"/>
      <c r="K124" s="1617"/>
      <c r="L124" s="1617"/>
      <c r="M124" s="1617"/>
      <c r="N124" s="1617"/>
      <c r="O124" s="1617"/>
      <c r="P124" s="1617"/>
      <c r="Q124" s="1617"/>
      <c r="R124" s="1617"/>
      <c r="S124" s="1617"/>
      <c r="T124" s="535"/>
      <c r="U124" s="537"/>
    </row>
    <row r="125" spans="1:21" ht="12.75">
      <c r="A125" s="534" t="s">
        <v>1138</v>
      </c>
      <c r="B125" s="544">
        <v>35000</v>
      </c>
      <c r="C125" s="534"/>
      <c r="D125" s="1617"/>
      <c r="E125" s="1617"/>
      <c r="F125" s="1617"/>
      <c r="G125" s="1617"/>
      <c r="H125" s="1617"/>
      <c r="I125" s="1617"/>
      <c r="J125" s="1617"/>
      <c r="K125" s="1617"/>
      <c r="L125" s="1617"/>
      <c r="M125" s="1617"/>
      <c r="N125" s="1617"/>
      <c r="O125" s="1617"/>
      <c r="P125" s="1617"/>
      <c r="Q125" s="1617"/>
      <c r="R125" s="1617"/>
      <c r="S125" s="1617"/>
      <c r="T125" s="535"/>
      <c r="U125" s="537"/>
    </row>
    <row r="126" spans="1:21" ht="12.75">
      <c r="A126" s="534" t="s">
        <v>1139</v>
      </c>
      <c r="B126" s="544">
        <v>73500</v>
      </c>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v>17000</v>
      </c>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10"/>
      <c r="E128" s="1610"/>
      <c r="F128" s="1610"/>
      <c r="G128" s="1610"/>
      <c r="H128" s="1610"/>
      <c r="I128" s="534"/>
      <c r="J128" s="1611"/>
      <c r="K128" s="1611"/>
      <c r="L128" s="534"/>
      <c r="M128" s="534"/>
      <c r="N128" s="534"/>
      <c r="O128" s="534"/>
      <c r="P128" s="534"/>
      <c r="Q128" s="534"/>
      <c r="R128" s="534"/>
      <c r="S128" s="534"/>
      <c r="T128" s="535"/>
      <c r="U128" s="537"/>
    </row>
    <row r="129" spans="1:21" ht="12.75">
      <c r="A129" s="534" t="s">
        <v>319</v>
      </c>
      <c r="B129" s="544"/>
      <c r="C129" s="534"/>
      <c r="D129" s="1612" t="s">
        <v>1142</v>
      </c>
      <c r="E129" s="1612"/>
      <c r="F129" s="1612"/>
      <c r="G129" s="1612"/>
      <c r="H129" s="161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125500</v>
      </c>
      <c r="C131" s="534"/>
      <c r="D131" s="1589"/>
      <c r="E131" s="1589"/>
      <c r="F131" s="1589"/>
      <c r="G131" s="1589"/>
      <c r="H131" s="1589"/>
      <c r="I131" s="534"/>
      <c r="J131" s="1589"/>
      <c r="K131" s="1589"/>
      <c r="L131" s="1589"/>
      <c r="M131" s="1589"/>
      <c r="N131" s="534"/>
      <c r="O131" s="534"/>
      <c r="P131" s="534"/>
      <c r="Q131" s="534"/>
      <c r="R131" s="534"/>
      <c r="S131" s="534"/>
      <c r="T131" s="535"/>
      <c r="U131" s="537"/>
    </row>
    <row r="132" spans="1:21" ht="12" customHeight="1">
      <c r="A132" s="548"/>
      <c r="B132" s="534"/>
      <c r="C132" s="534"/>
      <c r="D132" s="1618" t="s">
        <v>1145</v>
      </c>
      <c r="E132" s="1618"/>
      <c r="F132" s="1618"/>
      <c r="G132" s="1618"/>
      <c r="H132" s="1618"/>
      <c r="I132" s="534"/>
      <c r="J132" s="1618" t="s">
        <v>1146</v>
      </c>
      <c r="K132" s="1618"/>
      <c r="L132" s="1618"/>
      <c r="M132" s="161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9"/>
      <c r="B138" s="1620"/>
      <c r="C138" s="1620"/>
      <c r="D138" s="539"/>
      <c r="E138" s="1611"/>
      <c r="F138" s="1611"/>
      <c r="G138" s="534"/>
      <c r="H138" s="534"/>
      <c r="I138" s="534"/>
      <c r="J138" s="534"/>
      <c r="K138" s="534"/>
      <c r="L138" s="534"/>
      <c r="M138" s="534"/>
      <c r="N138" s="534"/>
      <c r="O138" s="534"/>
      <c r="P138" s="534"/>
      <c r="Q138" s="534"/>
      <c r="R138" s="534"/>
      <c r="S138" s="534"/>
      <c r="T138" s="541"/>
      <c r="U138" s="542"/>
    </row>
    <row r="139" spans="1:21" ht="12.75">
      <c r="A139" s="1614" t="s">
        <v>1149</v>
      </c>
      <c r="B139" s="1615"/>
      <c r="C139" s="1615"/>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2" priority="246" stopIfTrue="1">
      <formula>T9&gt;C9</formula>
    </cfRule>
  </conditionalFormatting>
  <conditionalFormatting sqref="S10">
    <cfRule type="expression" dxfId="131" priority="245" stopIfTrue="1">
      <formula>(S10+T10)&gt;C10</formula>
    </cfRule>
  </conditionalFormatting>
  <conditionalFormatting sqref="R8">
    <cfRule type="cellIs" dxfId="130" priority="234" stopIfTrue="1" operator="notEqual">
      <formula>$B8</formula>
    </cfRule>
    <cfRule type="cellIs" priority="237" stopIfTrue="1" operator="notEqual">
      <formula>$B8</formula>
    </cfRule>
  </conditionalFormatting>
  <conditionalFormatting sqref="R4:R7">
    <cfRule type="cellIs" dxfId="129" priority="236" stopIfTrue="1" operator="notEqual">
      <formula>$B4</formula>
    </cfRule>
  </conditionalFormatting>
  <conditionalFormatting sqref="R9:R10">
    <cfRule type="cellIs" dxfId="128" priority="235" stopIfTrue="1" operator="notEqual">
      <formula>$B9</formula>
    </cfRule>
  </conditionalFormatting>
  <conditionalFormatting sqref="R11:R12">
    <cfRule type="cellIs" dxfId="127" priority="232" stopIfTrue="1" operator="notEqual">
      <formula>$B11</formula>
    </cfRule>
    <cfRule type="cellIs" priority="233" stopIfTrue="1" operator="notEqual">
      <formula>$B11</formula>
    </cfRule>
  </conditionalFormatting>
  <conditionalFormatting sqref="R13:R15">
    <cfRule type="cellIs" dxfId="126" priority="231" stopIfTrue="1" operator="notEqual">
      <formula>$B13</formula>
    </cfRule>
  </conditionalFormatting>
  <conditionalFormatting sqref="R25">
    <cfRule type="cellIs" dxfId="125" priority="229" stopIfTrue="1" operator="notEqual">
      <formula>$B25</formula>
    </cfRule>
    <cfRule type="cellIs" priority="230" stopIfTrue="1" operator="notEqual">
      <formula>$B25</formula>
    </cfRule>
  </conditionalFormatting>
  <conditionalFormatting sqref="R17:R24">
    <cfRule type="cellIs" dxfId="124" priority="228" stopIfTrue="1" operator="notEqual">
      <formula>$B17</formula>
    </cfRule>
  </conditionalFormatting>
  <conditionalFormatting sqref="R26">
    <cfRule type="cellIs" dxfId="123" priority="227" stopIfTrue="1" operator="notEqual">
      <formula>$B26</formula>
    </cfRule>
  </conditionalFormatting>
  <conditionalFormatting sqref="R36">
    <cfRule type="cellIs" dxfId="122" priority="225" stopIfTrue="1" operator="notEqual">
      <formula>$B36</formula>
    </cfRule>
    <cfRule type="cellIs" priority="226" stopIfTrue="1" operator="notEqual">
      <formula>$B36</formula>
    </cfRule>
  </conditionalFormatting>
  <conditionalFormatting sqref="R28:R35">
    <cfRule type="cellIs" dxfId="121" priority="224" stopIfTrue="1" operator="notEqual">
      <formula>$B28</formula>
    </cfRule>
  </conditionalFormatting>
  <conditionalFormatting sqref="R40">
    <cfRule type="cellIs" dxfId="120" priority="222" stopIfTrue="1" operator="notEqual">
      <formula>$B40</formula>
    </cfRule>
    <cfRule type="cellIs" priority="223" stopIfTrue="1" operator="notEqual">
      <formula>$B40</formula>
    </cfRule>
  </conditionalFormatting>
  <conditionalFormatting sqref="R38:R39">
    <cfRule type="cellIs" dxfId="119" priority="221" stopIfTrue="1" operator="notEqual">
      <formula>$B38</formula>
    </cfRule>
  </conditionalFormatting>
  <conditionalFormatting sqref="R41">
    <cfRule type="cellIs" dxfId="118" priority="220" stopIfTrue="1" operator="notEqual">
      <formula>$B41</formula>
    </cfRule>
  </conditionalFormatting>
  <conditionalFormatting sqref="R53">
    <cfRule type="cellIs" dxfId="117" priority="218" stopIfTrue="1" operator="notEqual">
      <formula>$B53</formula>
    </cfRule>
    <cfRule type="cellIs" priority="219" stopIfTrue="1" operator="notEqual">
      <formula>$B53</formula>
    </cfRule>
  </conditionalFormatting>
  <conditionalFormatting sqref="R43:R52">
    <cfRule type="cellIs" dxfId="116" priority="217" stopIfTrue="1" operator="notEqual">
      <formula>$B43</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55:R61">
    <cfRule type="cellIs" dxfId="114" priority="214" stopIfTrue="1" operator="notEqual">
      <formula>$B55</formula>
    </cfRule>
  </conditionalFormatting>
  <conditionalFormatting sqref="R67">
    <cfRule type="cellIs" dxfId="113" priority="212" stopIfTrue="1" operator="notEqual">
      <formula>$B67</formula>
    </cfRule>
    <cfRule type="cellIs" priority="213" stopIfTrue="1" operator="notEqual">
      <formula>$B67</formula>
    </cfRule>
  </conditionalFormatting>
  <conditionalFormatting sqref="R65:R66">
    <cfRule type="cellIs" dxfId="112" priority="211" stopIfTrue="1" operator="notEqual">
      <formula>$B65</formula>
    </cfRule>
  </conditionalFormatting>
  <conditionalFormatting sqref="R74">
    <cfRule type="cellIs" dxfId="111" priority="209" stopIfTrue="1" operator="notEqual">
      <formula>$B74</formula>
    </cfRule>
    <cfRule type="cellIs" priority="210" stopIfTrue="1" operator="notEqual">
      <formula>$B74</formula>
    </cfRule>
  </conditionalFormatting>
  <conditionalFormatting sqref="R95">
    <cfRule type="cellIs" dxfId="110" priority="207" stopIfTrue="1" operator="notEqual">
      <formula>$B95</formula>
    </cfRule>
    <cfRule type="cellIs" priority="208" stopIfTrue="1" operator="notEqual">
      <formula>$B95</formula>
    </cfRule>
  </conditionalFormatting>
  <conditionalFormatting sqref="R69:R73">
    <cfRule type="cellIs" dxfId="109" priority="206" stopIfTrue="1" operator="notEqual">
      <formula>$B69</formula>
    </cfRule>
  </conditionalFormatting>
  <conditionalFormatting sqref="R76:R77">
    <cfRule type="cellIs" dxfId="108" priority="205" stopIfTrue="1" operator="notEqual">
      <formula>$B76</formula>
    </cfRule>
  </conditionalFormatting>
  <conditionalFormatting sqref="R80:R94">
    <cfRule type="cellIs" dxfId="107" priority="204" stopIfTrue="1" operator="notEqual">
      <formula>$B80</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R98:R103">
    <cfRule type="cellIs" dxfId="105" priority="201" stopIfTrue="1" operator="notEqual">
      <formula>$B98</formula>
    </cfRule>
  </conditionalFormatting>
  <conditionalFormatting sqref="E105:Q105">
    <cfRule type="cellIs" dxfId="104" priority="200" stopIfTrue="1" operator="notEqual">
      <formula>E$108</formula>
    </cfRule>
  </conditionalFormatting>
  <conditionalFormatting sqref="S13">
    <cfRule type="expression" dxfId="103" priority="197" stopIfTrue="1">
      <formula>(S13+T13)&gt;C13</formula>
    </cfRule>
  </conditionalFormatting>
  <conditionalFormatting sqref="S14">
    <cfRule type="expression" dxfId="102" priority="194" stopIfTrue="1">
      <formula>(S14+T14)&gt;C14</formula>
    </cfRule>
  </conditionalFormatting>
  <conditionalFormatting sqref="S17">
    <cfRule type="expression" dxfId="101" priority="193" stopIfTrue="1">
      <formula>(S17+T17)&gt;C17</formula>
    </cfRule>
  </conditionalFormatting>
  <conditionalFormatting sqref="S18">
    <cfRule type="expression" dxfId="100" priority="185" stopIfTrue="1">
      <formula>(S18+T18)&gt;C18</formula>
    </cfRule>
  </conditionalFormatting>
  <conditionalFormatting sqref="S19">
    <cfRule type="expression" dxfId="99" priority="183" stopIfTrue="1">
      <formula>(S19+T19)&gt;C19</formula>
    </cfRule>
  </conditionalFormatting>
  <conditionalFormatting sqref="S20">
    <cfRule type="expression" dxfId="98" priority="182" stopIfTrue="1">
      <formula>(S20+T20)&gt;C20</formula>
    </cfRule>
  </conditionalFormatting>
  <conditionalFormatting sqref="S21">
    <cfRule type="expression" dxfId="97" priority="181" stopIfTrue="1">
      <formula>(S21+T21)&gt;C21</formula>
    </cfRule>
  </conditionalFormatting>
  <conditionalFormatting sqref="S22">
    <cfRule type="expression" dxfId="96" priority="180" stopIfTrue="1">
      <formula>(S22+T22)&gt;C22</formula>
    </cfRule>
  </conditionalFormatting>
  <conditionalFormatting sqref="S23">
    <cfRule type="expression" dxfId="95" priority="179" stopIfTrue="1">
      <formula>(S23+T23)&gt;C23</formula>
    </cfRule>
  </conditionalFormatting>
  <conditionalFormatting sqref="S24">
    <cfRule type="expression" dxfId="94" priority="178" stopIfTrue="1">
      <formula>(S24+T24)&gt;C24</formula>
    </cfRule>
  </conditionalFormatting>
  <conditionalFormatting sqref="S26">
    <cfRule type="expression" dxfId="93" priority="171" stopIfTrue="1">
      <formula>(S26+T26)&gt;C26</formula>
    </cfRule>
  </conditionalFormatting>
  <conditionalFormatting sqref="S28:S35">
    <cfRule type="expression" dxfId="92" priority="169" stopIfTrue="1">
      <formula>(S28+T28)&gt;C28</formula>
    </cfRule>
  </conditionalFormatting>
  <conditionalFormatting sqref="S38">
    <cfRule type="expression" dxfId="91" priority="153" stopIfTrue="1">
      <formula>(S38+T38)&gt;C38</formula>
    </cfRule>
  </conditionalFormatting>
  <conditionalFormatting sqref="S39">
    <cfRule type="expression" dxfId="90" priority="152" stopIfTrue="1">
      <formula>(S39+T39)&gt;C39</formula>
    </cfRule>
  </conditionalFormatting>
  <conditionalFormatting sqref="S41">
    <cfRule type="expression" dxfId="89" priority="149" stopIfTrue="1">
      <formula>(S41+T41)&gt;C41</formula>
    </cfRule>
  </conditionalFormatting>
  <conditionalFormatting sqref="S43">
    <cfRule type="expression" dxfId="88" priority="147" stopIfTrue="1">
      <formula>(S43+T43)&gt;C43</formula>
    </cfRule>
  </conditionalFormatting>
  <conditionalFormatting sqref="S44">
    <cfRule type="expression" dxfId="87" priority="142" stopIfTrue="1">
      <formula>(S44+T44)&gt;C44</formula>
    </cfRule>
  </conditionalFormatting>
  <conditionalFormatting sqref="S45">
    <cfRule type="expression" dxfId="86" priority="141" stopIfTrue="1">
      <formula>(S45+T45)&gt;C45</formula>
    </cfRule>
  </conditionalFormatting>
  <conditionalFormatting sqref="S46">
    <cfRule type="expression" dxfId="85" priority="140" stopIfTrue="1">
      <formula>(S46+T46)&gt;C46</formula>
    </cfRule>
  </conditionalFormatting>
  <conditionalFormatting sqref="S47">
    <cfRule type="expression" dxfId="84" priority="139" stopIfTrue="1">
      <formula>(S47+T47)&gt;C47</formula>
    </cfRule>
  </conditionalFormatting>
  <conditionalFormatting sqref="S48">
    <cfRule type="expression" dxfId="83" priority="138" stopIfTrue="1">
      <formula>(S48+T48)&gt;C48</formula>
    </cfRule>
  </conditionalFormatting>
  <conditionalFormatting sqref="S49">
    <cfRule type="expression" dxfId="82" priority="137" stopIfTrue="1">
      <formula>(S49+T49)&gt;C49</formula>
    </cfRule>
  </conditionalFormatting>
  <conditionalFormatting sqref="S50">
    <cfRule type="expression" dxfId="81" priority="136" stopIfTrue="1">
      <formula>(S50+T50)&gt;C50</formula>
    </cfRule>
  </conditionalFormatting>
  <conditionalFormatting sqref="S51">
    <cfRule type="expression" dxfId="80" priority="135" stopIfTrue="1">
      <formula>(S51+T51)&gt;C51</formula>
    </cfRule>
  </conditionalFormatting>
  <conditionalFormatting sqref="S52">
    <cfRule type="expression" dxfId="79" priority="134" stopIfTrue="1">
      <formula>(S52+T52)&gt;C52</formula>
    </cfRule>
  </conditionalFormatting>
  <conditionalFormatting sqref="S65">
    <cfRule type="expression" dxfId="78" priority="124" stopIfTrue="1">
      <formula>(S65+T65)&gt;C65</formula>
    </cfRule>
  </conditionalFormatting>
  <conditionalFormatting sqref="S66">
    <cfRule type="expression" dxfId="77" priority="123" stopIfTrue="1">
      <formula>(S66+T66)&gt;C66</formula>
    </cfRule>
  </conditionalFormatting>
  <conditionalFormatting sqref="S76">
    <cfRule type="expression" dxfId="76" priority="120" stopIfTrue="1">
      <formula>(S76+T76)&gt;C76</formula>
    </cfRule>
  </conditionalFormatting>
  <conditionalFormatting sqref="S77">
    <cfRule type="expression" dxfId="75" priority="119" stopIfTrue="1">
      <formula>(S77+T77)&gt;C77</formula>
    </cfRule>
  </conditionalFormatting>
  <conditionalFormatting sqref="S81:S84">
    <cfRule type="expression" dxfId="74" priority="116" stopIfTrue="1">
      <formula>(S81+T81)&gt;C81</formula>
    </cfRule>
  </conditionalFormatting>
  <conditionalFormatting sqref="S86">
    <cfRule type="expression" dxfId="73" priority="108" stopIfTrue="1">
      <formula>(S86+T86)&gt;C86</formula>
    </cfRule>
  </conditionalFormatting>
  <conditionalFormatting sqref="S87">
    <cfRule type="expression" dxfId="72" priority="107" stopIfTrue="1">
      <formula>(S87+T87)&gt;C87</formula>
    </cfRule>
  </conditionalFormatting>
  <conditionalFormatting sqref="S88">
    <cfRule type="expression" dxfId="71" priority="106" stopIfTrue="1">
      <formula>(S88+T88)&gt;C88</formula>
    </cfRule>
  </conditionalFormatting>
  <conditionalFormatting sqref="S89">
    <cfRule type="expression" dxfId="70" priority="105" stopIfTrue="1">
      <formula>(S89+T89)&gt;C89</formula>
    </cfRule>
  </conditionalFormatting>
  <conditionalFormatting sqref="S90:S94">
    <cfRule type="expression" dxfId="69" priority="104" stopIfTrue="1">
      <formula>(S90+T90)&gt;C90</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1" zoomScaleNormal="100" zoomScaleSheetLayoutView="100" workbookViewId="0">
      <selection activeCell="B2" sqref="B2"/>
    </sheetView>
  </sheetViews>
  <sheetFormatPr defaultColWidth="0" defaultRowHeight="12" zeroHeight="1"/>
  <cols>
    <col min="1" max="1" width="32.570312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570312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570312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570312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570312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570312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570312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570312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570312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570312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570312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570312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570312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570312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570312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570312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570312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570312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570312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570312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570312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570312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570312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570312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570312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570312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570312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570312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570312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570312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570312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570312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570312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570312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570312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570312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570312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570312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570312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570312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570312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570312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570312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570312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570312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570312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570312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570312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570312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570312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570312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570312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570312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570312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570312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570312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570312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570312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570312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570312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570312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570312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570312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570312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27" t="s">
        <v>1495</v>
      </c>
      <c r="B1" s="1628"/>
      <c r="C1" s="1628"/>
      <c r="D1" s="1628"/>
      <c r="E1" s="1628"/>
      <c r="F1" s="1628"/>
      <c r="G1" s="1628"/>
      <c r="H1" s="1628"/>
      <c r="I1" s="1628"/>
      <c r="J1" s="1629"/>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5000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5000</v>
      </c>
      <c r="C8" s="589">
        <f>SUM(C4:C7)</f>
        <v>0</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5000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39511849</v>
      </c>
      <c r="C29" s="590"/>
      <c r="D29" s="590"/>
      <c r="E29" s="589">
        <f>'Sources and Uses Budget'!S29</f>
        <v>39511849</v>
      </c>
      <c r="F29" s="590"/>
      <c r="G29" s="590"/>
      <c r="H29" s="589">
        <f>'Sources and Uses Budget'!T29</f>
        <v>0</v>
      </c>
      <c r="I29" s="590"/>
      <c r="J29" s="590"/>
      <c r="K29" s="587"/>
    </row>
    <row r="30" spans="1:11" s="588" customFormat="1">
      <c r="A30" s="223" t="s">
        <v>651</v>
      </c>
      <c r="B30" s="589">
        <f>'Sources and Uses Budget'!C30</f>
        <v>1506787</v>
      </c>
      <c r="C30" s="590"/>
      <c r="D30" s="590"/>
      <c r="E30" s="589">
        <f>'Sources and Uses Budget'!S30</f>
        <v>1506787</v>
      </c>
      <c r="F30" s="590"/>
      <c r="G30" s="590"/>
      <c r="H30" s="589">
        <f>'Sources and Uses Budget'!T30</f>
        <v>0</v>
      </c>
      <c r="I30" s="590"/>
      <c r="J30" s="590"/>
      <c r="K30" s="587"/>
    </row>
    <row r="31" spans="1:11" s="588" customFormat="1">
      <c r="A31" s="223" t="s">
        <v>144</v>
      </c>
      <c r="B31" s="589">
        <f>'Sources and Uses Budget'!C31</f>
        <v>2811732</v>
      </c>
      <c r="C31" s="590"/>
      <c r="D31" s="590"/>
      <c r="E31" s="589">
        <f>'Sources and Uses Budget'!S31</f>
        <v>2811732</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524235</v>
      </c>
      <c r="C34" s="590"/>
      <c r="D34" s="590"/>
      <c r="E34" s="589">
        <f>'Sources and Uses Budget'!S34</f>
        <v>524235</v>
      </c>
      <c r="F34" s="590"/>
      <c r="G34" s="590"/>
      <c r="H34" s="589">
        <f>'Sources and Uses Budget'!T34</f>
        <v>0</v>
      </c>
      <c r="I34" s="590"/>
      <c r="J34" s="590"/>
      <c r="K34" s="587"/>
    </row>
    <row r="35" spans="1:11" s="588" customFormat="1">
      <c r="A35" s="595" t="str">
        <f>'Sources and Uses Budget'!$A35</f>
        <v>Other: PV System/Solar Water</v>
      </c>
      <c r="B35" s="589">
        <f>'Sources and Uses Budget'!C35</f>
        <v>360385</v>
      </c>
      <c r="C35" s="590"/>
      <c r="D35" s="590"/>
      <c r="E35" s="589">
        <f>'Sources and Uses Budget'!S35</f>
        <v>360385</v>
      </c>
      <c r="F35" s="590"/>
      <c r="G35" s="590"/>
      <c r="H35" s="589">
        <f>'Sources and Uses Budget'!T35</f>
        <v>0</v>
      </c>
      <c r="I35" s="590"/>
      <c r="J35" s="590"/>
      <c r="K35" s="587"/>
    </row>
    <row r="36" spans="1:11" s="588" customFormat="1">
      <c r="A36" s="597" t="s">
        <v>150</v>
      </c>
      <c r="B36" s="589">
        <f>'Sources and Uses Budget'!C36</f>
        <v>44714988</v>
      </c>
      <c r="C36" s="589">
        <f>SUM(C28:C35)</f>
        <v>0</v>
      </c>
      <c r="D36" s="589">
        <f>SUM(D28:D35)</f>
        <v>0</v>
      </c>
      <c r="E36" s="589">
        <f>'Sources and Uses Budget'!S36</f>
        <v>44714988</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1639863</v>
      </c>
      <c r="C38" s="590"/>
      <c r="D38" s="590"/>
      <c r="E38" s="589">
        <f>'Sources and Uses Budget'!S38</f>
        <v>1639863</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1639863</v>
      </c>
      <c r="C40" s="589">
        <f>SUM(C37:C39)</f>
        <v>0</v>
      </c>
      <c r="D40" s="589">
        <f>SUM(D37:D39)</f>
        <v>0</v>
      </c>
      <c r="E40" s="589">
        <f>'Sources and Uses Budget'!S40</f>
        <v>1639863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648825</v>
      </c>
      <c r="C41" s="590"/>
      <c r="D41" s="590"/>
      <c r="E41" s="589">
        <f>'Sources and Uses Budget'!S41</f>
        <v>648825</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2139448</v>
      </c>
      <c r="C43" s="590"/>
      <c r="D43" s="590"/>
      <c r="E43" s="589">
        <f>'Sources and Uses Budget'!S43</f>
        <v>1152010</v>
      </c>
      <c r="F43" s="590"/>
      <c r="G43" s="590"/>
      <c r="H43" s="589">
        <f>'Sources and Uses Budget'!T43</f>
        <v>0</v>
      </c>
      <c r="I43" s="590"/>
      <c r="J43" s="590"/>
      <c r="K43" s="587"/>
    </row>
    <row r="44" spans="1:11" s="588" customFormat="1">
      <c r="A44" s="592" t="s">
        <v>158</v>
      </c>
      <c r="B44" s="589">
        <f>'Sources and Uses Budget'!C44</f>
        <v>321905</v>
      </c>
      <c r="C44" s="590"/>
      <c r="D44" s="590"/>
      <c r="E44" s="589">
        <f>'Sources and Uses Budget'!S44</f>
        <v>321905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498360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c r="D48" s="590"/>
      <c r="E48" s="589">
        <f>'Sources and Uses Budget'!S48</f>
        <v>45000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100000</v>
      </c>
      <c r="C50" s="590"/>
      <c r="D50" s="590"/>
      <c r="E50" s="589">
        <f>'Sources and Uses Budget'!S50</f>
        <v>100000</v>
      </c>
      <c r="F50" s="590"/>
      <c r="G50" s="590"/>
      <c r="H50" s="589">
        <f>'Sources and Uses Budget'!T50</f>
        <v>0</v>
      </c>
      <c r="I50" s="590"/>
      <c r="J50" s="590"/>
      <c r="K50" s="587"/>
    </row>
    <row r="51" spans="1:11" s="588" customFormat="1">
      <c r="A51" s="595" t="str">
        <f>'Sources and Uses Budget'!$A60</f>
        <v>Other: (Specify)</v>
      </c>
      <c r="B51" s="589">
        <f>'Sources and Uses Budget'!C51</f>
        <v>458024</v>
      </c>
      <c r="C51" s="590"/>
      <c r="D51" s="590"/>
      <c r="E51" s="589">
        <f>'Sources and Uses Budget'!S51</f>
        <v>246628</v>
      </c>
      <c r="F51" s="590"/>
      <c r="G51" s="590"/>
      <c r="H51" s="589">
        <f>'Sources and Uses Budget'!T51</f>
        <v>0</v>
      </c>
      <c r="I51" s="590"/>
      <c r="J51" s="590"/>
      <c r="K51" s="587"/>
    </row>
    <row r="52" spans="1:11" s="588" customFormat="1">
      <c r="A52" s="595" t="str">
        <f>'Sources and Uses Budget'!$A61</f>
        <v>Other: (Specify)</v>
      </c>
      <c r="B52" s="589">
        <f>'Sources and Uses Budget'!C52</f>
        <v>29219</v>
      </c>
      <c r="C52" s="590"/>
      <c r="D52" s="590"/>
      <c r="E52" s="589">
        <f>'Sources and Uses Budget'!S52</f>
        <v>29219</v>
      </c>
      <c r="F52" s="590"/>
      <c r="G52" s="590"/>
      <c r="H52" s="589">
        <f>'Sources and Uses Budget'!T52</f>
        <v>0</v>
      </c>
      <c r="I52" s="590"/>
      <c r="J52" s="590"/>
      <c r="K52" s="587"/>
    </row>
    <row r="53" spans="1:11" s="599" customFormat="1">
      <c r="A53" s="593" t="s">
        <v>164</v>
      </c>
      <c r="B53" s="589">
        <f>'Sources and Uses Budget'!C53</f>
        <v>3591956</v>
      </c>
      <c r="C53" s="596">
        <f>SUM(C43:C52)</f>
        <v>0</v>
      </c>
      <c r="D53" s="596">
        <f>SUM(D43:D52)</f>
        <v>0</v>
      </c>
      <c r="E53" s="589">
        <f>'Sources and Uses Budget'!S53</f>
        <v>1894762</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67342</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77342</v>
      </c>
      <c r="C62" s="589">
        <f>SUM(C55:C61)</f>
        <v>0</v>
      </c>
      <c r="D62" s="589">
        <f>SUM(D55:D61)</f>
        <v>0</v>
      </c>
      <c r="E62" s="591"/>
      <c r="F62" s="591"/>
      <c r="G62" s="591"/>
      <c r="H62" s="591"/>
      <c r="I62" s="591"/>
      <c r="J62" s="591"/>
      <c r="K62" s="587"/>
    </row>
    <row r="63" spans="1:11" s="588" customFormat="1">
      <c r="A63" s="600" t="s">
        <v>321</v>
      </c>
      <c r="B63" s="589">
        <f>'Sources and Uses Budget'!C63</f>
        <v>50677974</v>
      </c>
      <c r="C63" s="589">
        <f>SUM(C8+C11+C13+C14+C15+C25+C26+C36+C40+C41+C53+C62)</f>
        <v>0</v>
      </c>
      <c r="D63" s="589">
        <f>SUM(D8+D11+D13+D14+D15+D25+D26+D36+D40+D41+D53+D62)</f>
        <v>0</v>
      </c>
      <c r="E63" s="589">
        <f>'Sources and Uses Budget'!S63</f>
        <v>48898438</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45000</v>
      </c>
      <c r="C65" s="590"/>
      <c r="D65" s="590"/>
      <c r="E65" s="589">
        <f>'Sources and Uses Budget'!S65</f>
        <v>35000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45000</v>
      </c>
      <c r="C67" s="589">
        <f>SUM(C64:C66)</f>
        <v>0</v>
      </c>
      <c r="D67" s="589">
        <f>SUM(D64:D66)</f>
        <v>0</v>
      </c>
      <c r="E67" s="589">
        <f>'Sources and Uses Budget'!S67</f>
        <v>35000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311762</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311762</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3075932</v>
      </c>
      <c r="C76" s="590"/>
      <c r="D76" s="590"/>
      <c r="E76" s="589">
        <f>'Sources and Uses Budget'!S76</f>
        <v>3075932</v>
      </c>
      <c r="F76" s="590"/>
      <c r="G76" s="590"/>
      <c r="H76" s="589">
        <f>'Sources and Uses Budget'!T76</f>
        <v>0</v>
      </c>
      <c r="I76" s="590"/>
      <c r="J76" s="590"/>
      <c r="K76" s="587"/>
    </row>
    <row r="77" spans="1:11" s="588" customFormat="1">
      <c r="A77" s="592" t="s">
        <v>63</v>
      </c>
      <c r="B77" s="589">
        <f>'Sources and Uses Budget'!C77</f>
        <v>269315</v>
      </c>
      <c r="C77" s="590"/>
      <c r="D77" s="590"/>
      <c r="E77" s="589">
        <f>'Sources and Uses Budget'!S77</f>
        <v>269315</v>
      </c>
      <c r="F77" s="590"/>
      <c r="G77" s="590"/>
      <c r="H77" s="589">
        <f>'Sources and Uses Budget'!T77</f>
        <v>0</v>
      </c>
      <c r="I77" s="590"/>
      <c r="J77" s="590"/>
      <c r="K77" s="587"/>
    </row>
    <row r="78" spans="1:11" s="588" customFormat="1">
      <c r="A78" s="593" t="s">
        <v>1468</v>
      </c>
      <c r="B78" s="589">
        <f>'Sources and Uses Budget'!C78</f>
        <v>3345247</v>
      </c>
      <c r="C78" s="589">
        <f>SUM(C76:C77)</f>
        <v>0</v>
      </c>
      <c r="D78" s="589">
        <f>SUM(D76:D77)</f>
        <v>0</v>
      </c>
      <c r="E78" s="589">
        <f>'Sources and Uses Budget'!S78</f>
        <v>3345247</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61797</v>
      </c>
      <c r="C80" s="590"/>
      <c r="D80" s="590"/>
      <c r="E80" s="591"/>
      <c r="F80" s="591"/>
      <c r="G80" s="591"/>
      <c r="H80" s="591"/>
      <c r="I80" s="591"/>
      <c r="J80" s="591"/>
      <c r="K80" s="587"/>
    </row>
    <row r="81" spans="1:11" s="588" customFormat="1">
      <c r="A81" s="223" t="s">
        <v>846</v>
      </c>
      <c r="B81" s="589">
        <f>'Sources and Uses Budget'!C81</f>
        <v>145000</v>
      </c>
      <c r="C81" s="590"/>
      <c r="D81" s="590"/>
      <c r="E81" s="589">
        <f>'Sources and Uses Budget'!S81</f>
        <v>145000</v>
      </c>
      <c r="F81" s="590"/>
      <c r="G81" s="590"/>
      <c r="H81" s="589">
        <f>'Sources and Uses Budget'!T81</f>
        <v>0</v>
      </c>
      <c r="I81" s="590"/>
      <c r="J81" s="590"/>
      <c r="K81" s="587"/>
    </row>
    <row r="82" spans="1:11" s="588" customFormat="1">
      <c r="A82" s="223" t="s">
        <v>847</v>
      </c>
      <c r="B82" s="589">
        <f>'Sources and Uses Budget'!C82</f>
        <v>1421963</v>
      </c>
      <c r="C82" s="590"/>
      <c r="D82" s="590"/>
      <c r="E82" s="589">
        <f>'Sources and Uses Budget'!S82</f>
        <v>1421963</v>
      </c>
      <c r="F82" s="590"/>
      <c r="G82" s="590"/>
      <c r="H82" s="589">
        <f>'Sources and Uses Budget'!T82</f>
        <v>0</v>
      </c>
      <c r="I82" s="590"/>
      <c r="J82" s="590"/>
      <c r="K82" s="587"/>
    </row>
    <row r="83" spans="1:11" s="588" customFormat="1">
      <c r="A83" s="223" t="s">
        <v>848</v>
      </c>
      <c r="B83" s="589">
        <f>'Sources and Uses Budget'!C83</f>
        <v>243761</v>
      </c>
      <c r="C83" s="590"/>
      <c r="D83" s="590"/>
      <c r="E83" s="589">
        <f>'Sources and Uses Budget'!S83</f>
        <v>243761</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101305</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13000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11000</v>
      </c>
      <c r="C89" s="590"/>
      <c r="D89" s="590"/>
      <c r="E89" s="589">
        <f>'Sources and Uses Budget'!S89</f>
        <v>11000</v>
      </c>
      <c r="F89" s="590"/>
      <c r="G89" s="590"/>
      <c r="H89" s="589">
        <f>'Sources and Uses Budget'!T89</f>
        <v>0</v>
      </c>
      <c r="I89" s="590"/>
      <c r="J89" s="590"/>
      <c r="K89" s="587"/>
    </row>
    <row r="90" spans="1:11" s="588" customFormat="1" ht="24">
      <c r="A90" s="595" t="str">
        <f>'Sources and Uses Budget'!$A90</f>
        <v>Other: Construction Supervision &amp; Testing</v>
      </c>
      <c r="B90" s="589">
        <f>'Sources and Uses Budget'!C90</f>
        <v>200960</v>
      </c>
      <c r="C90" s="590"/>
      <c r="D90" s="590"/>
      <c r="E90" s="589">
        <f>'Sources and Uses Budget'!S90</f>
        <v>200960</v>
      </c>
      <c r="F90" s="590"/>
      <c r="G90" s="590"/>
      <c r="H90" s="589">
        <f>'Sources and Uses Budget'!T90</f>
        <v>0</v>
      </c>
      <c r="I90" s="590"/>
      <c r="J90" s="590"/>
      <c r="K90" s="587"/>
    </row>
    <row r="91" spans="1:11" s="588" customFormat="1">
      <c r="A91" s="595" t="str">
        <f>'Sources and Uses Budget'!$A91</f>
        <v>Other: Utility Connection Fees</v>
      </c>
      <c r="B91" s="589">
        <f>'Sources and Uses Budget'!C91</f>
        <v>162000</v>
      </c>
      <c r="C91" s="590"/>
      <c r="D91" s="590"/>
      <c r="E91" s="589">
        <f>'Sources and Uses Budget'!S91</f>
        <v>162000</v>
      </c>
      <c r="F91" s="590"/>
      <c r="G91" s="590"/>
      <c r="H91" s="589">
        <f>'Sources and Uses Budget'!T91</f>
        <v>0</v>
      </c>
      <c r="I91" s="590"/>
      <c r="J91" s="590"/>
      <c r="K91" s="587"/>
    </row>
    <row r="92" spans="1:11" s="588" customFormat="1" ht="24">
      <c r="A92" s="595" t="str">
        <f>'Sources and Uses Budget'!$A92</f>
        <v>Other: Other Consultants &amp; Green Certifications</v>
      </c>
      <c r="B92" s="589">
        <f>'Sources and Uses Budget'!C92</f>
        <v>80000</v>
      </c>
      <c r="C92" s="590"/>
      <c r="D92" s="590"/>
      <c r="E92" s="589">
        <f>'Sources and Uses Budget'!S92</f>
        <v>80000</v>
      </c>
      <c r="F92" s="590"/>
      <c r="G92" s="590"/>
      <c r="H92" s="589">
        <f>'Sources and Uses Budget'!T92</f>
        <v>0</v>
      </c>
      <c r="I92" s="590"/>
      <c r="J92" s="590"/>
      <c r="K92" s="587"/>
    </row>
    <row r="93" spans="1:11" s="588" customFormat="1">
      <c r="A93" s="595" t="str">
        <f>'Sources and Uses Budget'!$A93</f>
        <v>Other: Prevailing Wage</v>
      </c>
      <c r="B93" s="589">
        <f>'Sources and Uses Budget'!C93</f>
        <v>37100</v>
      </c>
      <c r="C93" s="590"/>
      <c r="D93" s="590"/>
      <c r="E93" s="589">
        <f>'Sources and Uses Budget'!S93</f>
        <v>37100</v>
      </c>
      <c r="F93" s="590"/>
      <c r="G93" s="590"/>
      <c r="H93" s="589">
        <f>'Sources and Uses Budget'!T93</f>
        <v>0</v>
      </c>
      <c r="I93" s="590"/>
      <c r="J93" s="590"/>
      <c r="K93" s="587"/>
    </row>
    <row r="94" spans="1:11" s="588" customFormat="1">
      <c r="A94" s="595" t="str">
        <f>'Sources and Uses Budget'!$A94</f>
        <v>Other: Security</v>
      </c>
      <c r="B94" s="589">
        <f>'Sources and Uses Budget'!C94</f>
        <v>73500</v>
      </c>
      <c r="C94" s="590"/>
      <c r="D94" s="590"/>
      <c r="E94" s="589">
        <f>'Sources and Uses Budget'!S94</f>
        <v>73500</v>
      </c>
      <c r="F94" s="590"/>
      <c r="G94" s="590"/>
      <c r="H94" s="589">
        <f>'Sources and Uses Budget'!T94</f>
        <v>0</v>
      </c>
      <c r="I94" s="590"/>
      <c r="J94" s="590"/>
      <c r="K94" s="587"/>
    </row>
    <row r="95" spans="1:11" s="588" customFormat="1">
      <c r="A95" s="593" t="s">
        <v>853</v>
      </c>
      <c r="B95" s="589">
        <f>'Sources and Uses Budget'!C95</f>
        <v>2651386</v>
      </c>
      <c r="C95" s="589">
        <f>SUM(C80:C94)</f>
        <v>0</v>
      </c>
      <c r="D95" s="589">
        <f>SUM(D80:D94)</f>
        <v>0</v>
      </c>
      <c r="E95" s="589">
        <f>'Sources and Uses Budget'!S95</f>
        <v>2475284</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57031369</v>
      </c>
      <c r="C96" s="589">
        <f>SUM(C63+C67+C74+C78+C95)</f>
        <v>0</v>
      </c>
      <c r="D96" s="589">
        <f>SUM(D63+D67+D74+D78+D95)</f>
        <v>0</v>
      </c>
      <c r="E96" s="589">
        <f>'Sources and Uses Budget'!S96</f>
        <v>54753969</v>
      </c>
      <c r="F96" s="596">
        <f>SUM(+F63+F67+F78+F95)</f>
        <v>0</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3500000</v>
      </c>
      <c r="C98" s="590"/>
      <c r="D98" s="590"/>
      <c r="E98" s="589">
        <f>'Sources and Uses Budget'!S98</f>
        <v>3500000</v>
      </c>
      <c r="F98" s="590"/>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3500000</v>
      </c>
      <c r="C104" s="589">
        <f>SUM(C98:C103)</f>
        <v>0</v>
      </c>
      <c r="D104" s="589">
        <f>SUM(D98:D103)</f>
        <v>0</v>
      </c>
      <c r="E104" s="589">
        <f>'Sources and Uses Budget'!S104</f>
        <v>3500000</v>
      </c>
      <c r="F104" s="596">
        <f>SUM(F98:F103)</f>
        <v>0</v>
      </c>
      <c r="G104" s="596">
        <f>SUM(G98:G103)</f>
        <v>0</v>
      </c>
      <c r="H104" s="589">
        <f>'Sources and Uses Budget'!T104</f>
        <v>0</v>
      </c>
      <c r="I104" s="596">
        <f>SUM(I98:I103)</f>
        <v>0</v>
      </c>
      <c r="J104" s="596">
        <f>SUM(J98:J103)</f>
        <v>0</v>
      </c>
      <c r="K104" s="587"/>
    </row>
    <row r="105" spans="1:11" s="588" customFormat="1">
      <c r="A105" s="593" t="s">
        <v>1182</v>
      </c>
      <c r="B105" s="589">
        <f>'Sources and Uses Budget'!C105</f>
        <v>60531369</v>
      </c>
      <c r="C105" s="596">
        <f>SUM(C96+C104)</f>
        <v>0</v>
      </c>
      <c r="D105" s="596">
        <f>SUM(D96+D104)</f>
        <v>0</v>
      </c>
      <c r="E105" s="589">
        <f>'Sources and Uses Budget'!S105</f>
        <v>58253969</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58253969</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1"/>
      <c r="E124" s="1622"/>
      <c r="F124" s="1622"/>
      <c r="G124" s="1622"/>
      <c r="H124" s="1622"/>
      <c r="I124" s="1622"/>
      <c r="J124" s="607"/>
      <c r="K124" s="587"/>
    </row>
    <row r="125" spans="1:11" s="588" customFormat="1" ht="12.75">
      <c r="A125" s="618"/>
      <c r="B125" s="617"/>
      <c r="C125" s="618"/>
      <c r="D125" s="1622"/>
      <c r="E125" s="1622"/>
      <c r="F125" s="1622"/>
      <c r="G125" s="1622"/>
      <c r="H125" s="1622"/>
      <c r="I125" s="1622"/>
      <c r="J125" s="607"/>
      <c r="K125" s="587"/>
    </row>
    <row r="126" spans="1:11" s="588" customFormat="1" ht="12.75">
      <c r="A126" s="618"/>
      <c r="B126" s="617"/>
      <c r="C126" s="618"/>
      <c r="D126" s="1622"/>
      <c r="E126" s="1622"/>
      <c r="F126" s="1622"/>
      <c r="G126" s="1622"/>
      <c r="H126" s="1622"/>
      <c r="I126" s="162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3"/>
      <c r="B139" s="1624"/>
      <c r="C139" s="1624"/>
      <c r="D139" s="630"/>
      <c r="E139" s="618"/>
      <c r="F139" s="618"/>
      <c r="G139" s="618"/>
    </row>
    <row r="140" spans="1:11" ht="12" customHeight="1">
      <c r="A140" s="1625"/>
      <c r="B140" s="1626"/>
      <c r="C140" s="162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abSelected="1" topLeftCell="A10" zoomScale="110" zoomScaleNormal="110" zoomScaleSheetLayoutView="100" workbookViewId="0">
      <selection activeCell="AB51" sqref="AB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570312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87" t="s">
        <v>1599</v>
      </c>
      <c r="B1" s="1687"/>
      <c r="C1" s="1687"/>
      <c r="D1" s="1687"/>
      <c r="E1" s="1687"/>
      <c r="F1" s="1687"/>
      <c r="G1" s="1687"/>
      <c r="H1" s="1687"/>
      <c r="I1" s="1687"/>
      <c r="J1" s="1687"/>
      <c r="K1" s="1687"/>
      <c r="L1" s="1687"/>
      <c r="M1" s="1687"/>
      <c r="N1" s="1687"/>
      <c r="O1" s="1687"/>
      <c r="P1" s="1687"/>
      <c r="Q1" s="1687"/>
      <c r="R1" s="1687"/>
      <c r="S1" s="1687"/>
      <c r="T1" s="1687"/>
      <c r="U1" s="1687"/>
      <c r="V1" s="1687"/>
      <c r="W1" s="1687"/>
      <c r="X1" s="1687"/>
      <c r="Y1" s="1687"/>
      <c r="Z1" s="1687"/>
      <c r="AA1" s="1687"/>
      <c r="AB1" s="1687"/>
      <c r="AC1" s="1687"/>
      <c r="AD1" s="1687"/>
      <c r="AE1" s="1687"/>
      <c r="AF1" s="1687"/>
      <c r="AG1" s="1687"/>
      <c r="AH1" s="1687"/>
      <c r="AI1" s="1687"/>
      <c r="AJ1" s="1687"/>
      <c r="AK1" s="1687"/>
      <c r="AL1" s="1687"/>
      <c r="AM1" s="1687"/>
      <c r="AN1" s="168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8"/>
      <c r="B2" s="1688"/>
      <c r="C2" s="1688"/>
      <c r="D2" s="1688"/>
      <c r="E2" s="1688"/>
      <c r="F2" s="1688"/>
      <c r="G2" s="1688"/>
      <c r="H2" s="1688"/>
      <c r="I2" s="1688"/>
      <c r="J2" s="1688"/>
      <c r="K2" s="1688"/>
      <c r="L2" s="1688"/>
      <c r="M2" s="1688"/>
      <c r="N2" s="1688"/>
      <c r="O2" s="1688"/>
      <c r="P2" s="1688"/>
      <c r="Q2" s="1688"/>
      <c r="R2" s="1688"/>
      <c r="S2" s="1688"/>
      <c r="T2" s="1688"/>
      <c r="U2" s="1688"/>
      <c r="V2" s="1688"/>
      <c r="W2" s="1688"/>
      <c r="X2" s="1688"/>
      <c r="Y2" s="1688"/>
      <c r="Z2" s="1688"/>
      <c r="AA2" s="1688"/>
      <c r="AB2" s="1688"/>
      <c r="AC2" s="1688"/>
      <c r="AD2" s="1688"/>
      <c r="AE2" s="1688"/>
      <c r="AF2" s="1688"/>
      <c r="AG2" s="1688"/>
      <c r="AH2" s="1688"/>
      <c r="AI2" s="1688"/>
      <c r="AJ2" s="1688"/>
      <c r="AK2" s="1688"/>
      <c r="AL2" s="1688"/>
      <c r="AM2" s="1688"/>
      <c r="AN2" s="168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4" t="str">
        <f xml:space="preserve"> IF(T25=100%,'Sources and Basis Breakdown'!G2,'Sources and Basis Breakdown'!F2)</f>
        <v>30% PVC for New Const/
Rehabilitation
DDA/QCT
Building(s)</v>
      </c>
      <c r="U7" s="1664"/>
      <c r="V7" s="1664"/>
      <c r="W7" s="1664"/>
      <c r="X7" s="1664"/>
      <c r="Y7" s="1664" t="str">
        <f>IF(T25=100%," ",'Sources and Basis Breakdown'!G2)</f>
        <v>30% PVC for New Const/
Rehabilitation
NON-DDA/
NON-QCT Building(s)</v>
      </c>
      <c r="Z7" s="1664"/>
      <c r="AA7" s="1664"/>
      <c r="AB7" s="1664"/>
      <c r="AC7" s="1664"/>
      <c r="AD7" s="1664" t="str">
        <f xml:space="preserve"> IF(T25=100%, 'Sources and Basis Breakdown'!J2,'Sources and Basis Breakdown'!I2)</f>
        <v>30% PVC for Acquisition
DDA/QCT Building(s)</v>
      </c>
      <c r="AE7" s="1664"/>
      <c r="AF7" s="1664"/>
      <c r="AG7" s="1664"/>
      <c r="AH7" s="1664"/>
      <c r="AI7" s="1664" t="str">
        <f>IF(T25=100%," ",'Sources and Basis Breakdown'!J2)</f>
        <v>30% PVC for Acquisition
NON-DDA/
NON-QCT Building(s)</v>
      </c>
      <c r="AJ7" s="1664"/>
      <c r="AK7" s="1664"/>
      <c r="AL7" s="1664"/>
      <c r="AM7" s="166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4"/>
      <c r="U8" s="1664"/>
      <c r="V8" s="1664"/>
      <c r="W8" s="1664"/>
      <c r="X8" s="1664"/>
      <c r="Y8" s="1664"/>
      <c r="Z8" s="1664"/>
      <c r="AA8" s="1664"/>
      <c r="AB8" s="1664"/>
      <c r="AC8" s="1664"/>
      <c r="AD8" s="1664"/>
      <c r="AE8" s="1664"/>
      <c r="AF8" s="1664"/>
      <c r="AG8" s="1664"/>
      <c r="AH8" s="1664"/>
      <c r="AI8" s="1664"/>
      <c r="AJ8" s="1664"/>
      <c r="AK8" s="1664"/>
      <c r="AL8" s="1664"/>
      <c r="AM8" s="166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4"/>
      <c r="U9" s="1664"/>
      <c r="V9" s="1664"/>
      <c r="W9" s="1664"/>
      <c r="X9" s="1664"/>
      <c r="Y9" s="1664"/>
      <c r="Z9" s="1664"/>
      <c r="AA9" s="1664"/>
      <c r="AB9" s="1664"/>
      <c r="AC9" s="1664"/>
      <c r="AD9" s="1664"/>
      <c r="AE9" s="1664"/>
      <c r="AF9" s="1664"/>
      <c r="AG9" s="1664"/>
      <c r="AH9" s="1664"/>
      <c r="AI9" s="1664"/>
      <c r="AJ9" s="1664"/>
      <c r="AK9" s="1664"/>
      <c r="AL9" s="1664"/>
      <c r="AM9" s="166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45" t="s">
        <v>407</v>
      </c>
      <c r="C11" s="1646"/>
      <c r="D11" s="1646"/>
      <c r="E11" s="1646"/>
      <c r="F11" s="1646"/>
      <c r="G11" s="1646"/>
      <c r="H11" s="1646"/>
      <c r="I11" s="1646"/>
      <c r="J11" s="1646"/>
      <c r="K11" s="1646"/>
      <c r="L11" s="1646"/>
      <c r="M11" s="1646"/>
      <c r="N11" s="1646"/>
      <c r="O11" s="1646"/>
      <c r="P11" s="1646"/>
      <c r="Q11" s="1646"/>
      <c r="R11" s="1646"/>
      <c r="S11" s="1647"/>
      <c r="T11" s="1689">
        <f>IF('Sources and Basis Breakdown'!F107=0,'Sources and Basis Breakdown'!E107,'Sources and Basis Breakdown'!F107)</f>
        <v>58253969</v>
      </c>
      <c r="U11" s="1690"/>
      <c r="V11" s="1690"/>
      <c r="W11" s="1690"/>
      <c r="X11" s="1690"/>
      <c r="Y11" s="1689">
        <f>IF(Y7=" ",0,IF('Sources and Basis Breakdown'!G107+'Sources and Basis Breakdown'!F107='Sources and Basis Breakdown'!E107,'Sources and Basis Breakdown'!G107,0))</f>
        <v>0</v>
      </c>
      <c r="Z11" s="1690"/>
      <c r="AA11" s="1690"/>
      <c r="AB11" s="1690"/>
      <c r="AC11" s="1690"/>
      <c r="AD11" s="1690">
        <f>IF('Sources and Basis Breakdown'!I107=0,'Sources and Basis Breakdown'!H107,'Sources and Basis Breakdown'!I107)</f>
        <v>0</v>
      </c>
      <c r="AE11" s="1690"/>
      <c r="AF11" s="1690"/>
      <c r="AG11" s="1690"/>
      <c r="AH11" s="1690"/>
      <c r="AI11" s="1690">
        <f>IF(Y7=" ",0,IF('Sources and Basis Breakdown'!I107+'Sources and Basis Breakdown'!J107='Sources and Basis Breakdown'!H107,'Sources and Basis Breakdown'!J107,0))</f>
        <v>0</v>
      </c>
      <c r="AJ11" s="1690"/>
      <c r="AK11" s="1690"/>
      <c r="AL11" s="1690"/>
      <c r="AM11" s="169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3" t="s">
        <v>544</v>
      </c>
      <c r="C12" s="1694"/>
      <c r="D12" s="1694"/>
      <c r="E12" s="1694"/>
      <c r="F12" s="1694"/>
      <c r="G12" s="1694"/>
      <c r="H12" s="1694"/>
      <c r="I12" s="1694"/>
      <c r="J12" s="1694"/>
      <c r="K12" s="1694"/>
      <c r="L12" s="1694"/>
      <c r="M12" s="1694"/>
      <c r="N12" s="1694"/>
      <c r="O12" s="1694"/>
      <c r="P12" s="1694"/>
      <c r="Q12" s="1694"/>
      <c r="R12" s="1694"/>
      <c r="S12" s="1695"/>
      <c r="T12" s="1669"/>
      <c r="U12" s="1670"/>
      <c r="V12" s="1670"/>
      <c r="W12" s="1670"/>
      <c r="X12" s="1671"/>
      <c r="Y12" s="1669"/>
      <c r="Z12" s="1670"/>
      <c r="AA12" s="1670"/>
      <c r="AB12" s="1670"/>
      <c r="AC12" s="1671"/>
      <c r="AD12" s="1669"/>
      <c r="AE12" s="1670"/>
      <c r="AF12" s="1670"/>
      <c r="AG12" s="1670"/>
      <c r="AH12" s="1671"/>
      <c r="AI12" s="1669"/>
      <c r="AJ12" s="1670"/>
      <c r="AK12" s="1670"/>
      <c r="AL12" s="1670"/>
      <c r="AM12" s="167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96" t="s">
        <v>545</v>
      </c>
      <c r="D13" s="1696"/>
      <c r="E13" s="1696"/>
      <c r="F13" s="1696"/>
      <c r="G13" s="1696"/>
      <c r="H13" s="1696"/>
      <c r="I13" s="1696"/>
      <c r="J13" s="1696"/>
      <c r="K13" s="1696"/>
      <c r="L13" s="1696"/>
      <c r="M13" s="1696"/>
      <c r="N13" s="1696"/>
      <c r="O13" s="1696"/>
      <c r="P13" s="1696"/>
      <c r="Q13" s="1696"/>
      <c r="R13" s="1696"/>
      <c r="S13" s="1697"/>
      <c r="T13" s="1685"/>
      <c r="U13" s="1686"/>
      <c r="V13" s="1686"/>
      <c r="W13" s="1686"/>
      <c r="X13" s="1686"/>
      <c r="Y13" s="1685"/>
      <c r="Z13" s="1686"/>
      <c r="AA13" s="1686"/>
      <c r="AB13" s="1686"/>
      <c r="AC13" s="1686"/>
      <c r="AD13" s="1686"/>
      <c r="AE13" s="1686"/>
      <c r="AF13" s="1686"/>
      <c r="AG13" s="1686"/>
      <c r="AH13" s="1686"/>
      <c r="AI13" s="1686"/>
      <c r="AJ13" s="1686"/>
      <c r="AK13" s="1686"/>
      <c r="AL13" s="1686"/>
      <c r="AM13" s="168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96" t="s">
        <v>546</v>
      </c>
      <c r="D14" s="1696"/>
      <c r="E14" s="1696"/>
      <c r="F14" s="1696"/>
      <c r="G14" s="1696"/>
      <c r="H14" s="1696"/>
      <c r="I14" s="1696"/>
      <c r="J14" s="1696"/>
      <c r="K14" s="1696"/>
      <c r="L14" s="1696"/>
      <c r="M14" s="1696"/>
      <c r="N14" s="1696"/>
      <c r="O14" s="1696"/>
      <c r="P14" s="1696"/>
      <c r="Q14" s="1696"/>
      <c r="R14" s="1696"/>
      <c r="S14" s="1697"/>
      <c r="T14" s="1683"/>
      <c r="U14" s="1684"/>
      <c r="V14" s="1684"/>
      <c r="W14" s="1684"/>
      <c r="X14" s="1684"/>
      <c r="Y14" s="1683"/>
      <c r="Z14" s="1684"/>
      <c r="AA14" s="1684"/>
      <c r="AB14" s="1684"/>
      <c r="AC14" s="1684"/>
      <c r="AD14" s="1684"/>
      <c r="AE14" s="1684"/>
      <c r="AF14" s="1684"/>
      <c r="AG14" s="1684"/>
      <c r="AH14" s="1684"/>
      <c r="AI14" s="1684"/>
      <c r="AJ14" s="1684"/>
      <c r="AK14" s="1684"/>
      <c r="AL14" s="1684"/>
      <c r="AM14" s="168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96" t="s">
        <v>547</v>
      </c>
      <c r="D15" s="1696"/>
      <c r="E15" s="1696"/>
      <c r="F15" s="1696"/>
      <c r="G15" s="1696"/>
      <c r="H15" s="1696"/>
      <c r="I15" s="1696"/>
      <c r="J15" s="1696"/>
      <c r="K15" s="1696"/>
      <c r="L15" s="1696"/>
      <c r="M15" s="1696"/>
      <c r="N15" s="1696"/>
      <c r="O15" s="1696"/>
      <c r="P15" s="1696"/>
      <c r="Q15" s="1696"/>
      <c r="R15" s="1696"/>
      <c r="S15" s="1697"/>
      <c r="T15" s="1683"/>
      <c r="U15" s="1684"/>
      <c r="V15" s="1684"/>
      <c r="W15" s="1684"/>
      <c r="X15" s="1684"/>
      <c r="Y15" s="1683"/>
      <c r="Z15" s="1684"/>
      <c r="AA15" s="1684"/>
      <c r="AB15" s="1684"/>
      <c r="AC15" s="1684"/>
      <c r="AD15" s="1684"/>
      <c r="AE15" s="1684"/>
      <c r="AF15" s="1684"/>
      <c r="AG15" s="1684"/>
      <c r="AH15" s="1684"/>
      <c r="AI15" s="1684"/>
      <c r="AJ15" s="1684"/>
      <c r="AK15" s="1684"/>
      <c r="AL15" s="1684"/>
      <c r="AM15" s="168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96" t="s">
        <v>888</v>
      </c>
      <c r="D16" s="1696"/>
      <c r="E16" s="1696"/>
      <c r="F16" s="1696"/>
      <c r="G16" s="1696"/>
      <c r="H16" s="1696"/>
      <c r="I16" s="1696"/>
      <c r="J16" s="1696"/>
      <c r="K16" s="1696"/>
      <c r="L16" s="1696"/>
      <c r="M16" s="1696"/>
      <c r="N16" s="1696"/>
      <c r="O16" s="1696"/>
      <c r="P16" s="1696"/>
      <c r="Q16" s="1696"/>
      <c r="R16" s="1696"/>
      <c r="S16" s="1697"/>
      <c r="T16" s="1683"/>
      <c r="U16" s="1684"/>
      <c r="V16" s="1684"/>
      <c r="W16" s="1684"/>
      <c r="X16" s="1684"/>
      <c r="Y16" s="1683"/>
      <c r="Z16" s="1684"/>
      <c r="AA16" s="1684"/>
      <c r="AB16" s="1684"/>
      <c r="AC16" s="1684"/>
      <c r="AD16" s="1684"/>
      <c r="AE16" s="1684"/>
      <c r="AF16" s="1684"/>
      <c r="AG16" s="1684"/>
      <c r="AH16" s="1684"/>
      <c r="AI16" s="1684"/>
      <c r="AJ16" s="1684"/>
      <c r="AK16" s="1684"/>
      <c r="AL16" s="1684"/>
      <c r="AM16" s="168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96" t="s">
        <v>548</v>
      </c>
      <c r="D17" s="1696"/>
      <c r="E17" s="1696"/>
      <c r="F17" s="1696"/>
      <c r="G17" s="1696"/>
      <c r="H17" s="1696"/>
      <c r="I17" s="1696"/>
      <c r="J17" s="1696"/>
      <c r="K17" s="1696"/>
      <c r="L17" s="1696"/>
      <c r="M17" s="1696"/>
      <c r="N17" s="1696"/>
      <c r="O17" s="1696"/>
      <c r="P17" s="1696"/>
      <c r="Q17" s="1696"/>
      <c r="R17" s="1696"/>
      <c r="S17" s="1697"/>
      <c r="T17" s="1683"/>
      <c r="U17" s="1684"/>
      <c r="V17" s="1684"/>
      <c r="W17" s="1684"/>
      <c r="X17" s="1684"/>
      <c r="Y17" s="1683"/>
      <c r="Z17" s="1684"/>
      <c r="AA17" s="1684"/>
      <c r="AB17" s="1684"/>
      <c r="AC17" s="1684"/>
      <c r="AD17" s="1684"/>
      <c r="AE17" s="1684"/>
      <c r="AF17" s="1684"/>
      <c r="AG17" s="1684"/>
      <c r="AH17" s="1684"/>
      <c r="AI17" s="1684"/>
      <c r="AJ17" s="1684"/>
      <c r="AK17" s="1684"/>
      <c r="AL17" s="1684"/>
      <c r="AM17" s="168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1" t="s">
        <v>1070</v>
      </c>
      <c r="D18" s="1691"/>
      <c r="E18" s="1691"/>
      <c r="F18" s="1691"/>
      <c r="G18" s="1691"/>
      <c r="H18" s="1691"/>
      <c r="I18" s="1691"/>
      <c r="J18" s="1691"/>
      <c r="K18" s="1691"/>
      <c r="L18" s="1691"/>
      <c r="M18" s="1691"/>
      <c r="N18" s="1691"/>
      <c r="O18" s="1691"/>
      <c r="P18" s="1691"/>
      <c r="Q18" s="1691"/>
      <c r="R18" s="1691"/>
      <c r="S18" s="1692"/>
      <c r="T18" s="1683"/>
      <c r="U18" s="1684"/>
      <c r="V18" s="1684"/>
      <c r="W18" s="1684"/>
      <c r="X18" s="1684"/>
      <c r="Y18" s="1683"/>
      <c r="Z18" s="1684"/>
      <c r="AA18" s="1684"/>
      <c r="AB18" s="1684"/>
      <c r="AC18" s="1684"/>
      <c r="AD18" s="1684"/>
      <c r="AE18" s="1684"/>
      <c r="AF18" s="1684"/>
      <c r="AG18" s="1684"/>
      <c r="AH18" s="1684"/>
      <c r="AI18" s="1684"/>
      <c r="AJ18" s="1684"/>
      <c r="AK18" s="1684"/>
      <c r="AL18" s="1684"/>
      <c r="AM18" s="168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1" t="s">
        <v>1070</v>
      </c>
      <c r="D19" s="1691"/>
      <c r="E19" s="1691"/>
      <c r="F19" s="1691"/>
      <c r="G19" s="1691"/>
      <c r="H19" s="1691"/>
      <c r="I19" s="1691"/>
      <c r="J19" s="1691"/>
      <c r="K19" s="1691"/>
      <c r="L19" s="1691"/>
      <c r="M19" s="1691"/>
      <c r="N19" s="1691"/>
      <c r="O19" s="1691"/>
      <c r="P19" s="1691"/>
      <c r="Q19" s="1691"/>
      <c r="R19" s="1691"/>
      <c r="S19" s="1692"/>
      <c r="T19" s="1683"/>
      <c r="U19" s="1684"/>
      <c r="V19" s="1684"/>
      <c r="W19" s="1684"/>
      <c r="X19" s="1684"/>
      <c r="Y19" s="1683"/>
      <c r="Z19" s="1684"/>
      <c r="AA19" s="1684"/>
      <c r="AB19" s="1684"/>
      <c r="AC19" s="1684"/>
      <c r="AD19" s="1684"/>
      <c r="AE19" s="1684"/>
      <c r="AF19" s="1684"/>
      <c r="AG19" s="1684"/>
      <c r="AH19" s="1684"/>
      <c r="AI19" s="1684"/>
      <c r="AJ19" s="1684"/>
      <c r="AK19" s="1684"/>
      <c r="AL19" s="1684"/>
      <c r="AM19" s="168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45" t="s">
        <v>549</v>
      </c>
      <c r="C20" s="1646"/>
      <c r="D20" s="1646"/>
      <c r="E20" s="1646"/>
      <c r="F20" s="1646"/>
      <c r="G20" s="1646"/>
      <c r="H20" s="1646"/>
      <c r="I20" s="1646"/>
      <c r="J20" s="1646"/>
      <c r="K20" s="1646"/>
      <c r="L20" s="1646"/>
      <c r="M20" s="1646"/>
      <c r="N20" s="1646"/>
      <c r="O20" s="1646"/>
      <c r="P20" s="1646"/>
      <c r="Q20" s="1646"/>
      <c r="R20" s="1646"/>
      <c r="S20" s="1647"/>
      <c r="T20" s="1663">
        <f>SUM(T13:X19)</f>
        <v>0</v>
      </c>
      <c r="U20" s="1666"/>
      <c r="V20" s="1666"/>
      <c r="W20" s="1666"/>
      <c r="X20" s="1666"/>
      <c r="Y20" s="1663">
        <f>SUM(Y13:AC19)</f>
        <v>0</v>
      </c>
      <c r="Z20" s="1666"/>
      <c r="AA20" s="1666"/>
      <c r="AB20" s="1666"/>
      <c r="AC20" s="1666"/>
      <c r="AD20" s="1661">
        <f>SUM(AD13:AH19)</f>
        <v>0</v>
      </c>
      <c r="AE20" s="1662"/>
      <c r="AF20" s="1662"/>
      <c r="AG20" s="1662"/>
      <c r="AH20" s="1663"/>
      <c r="AI20" s="1661">
        <f>SUM(AI13:AM19)</f>
        <v>0</v>
      </c>
      <c r="AJ20" s="1662"/>
      <c r="AK20" s="1662"/>
      <c r="AL20" s="1662"/>
      <c r="AM20" s="166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45" t="s">
        <v>1551</v>
      </c>
      <c r="C21" s="1646"/>
      <c r="D21" s="1646"/>
      <c r="E21" s="1646"/>
      <c r="F21" s="1646"/>
      <c r="G21" s="1646"/>
      <c r="H21" s="1646"/>
      <c r="I21" s="1646"/>
      <c r="J21" s="1646"/>
      <c r="K21" s="1646"/>
      <c r="L21" s="1646"/>
      <c r="M21" s="1646"/>
      <c r="N21" s="1646"/>
      <c r="O21" s="1646"/>
      <c r="P21" s="1646"/>
      <c r="Q21" s="1646"/>
      <c r="R21" s="1646"/>
      <c r="S21" s="1647"/>
      <c r="T21" s="1683"/>
      <c r="U21" s="1684"/>
      <c r="V21" s="1684"/>
      <c r="W21" s="1684"/>
      <c r="X21" s="1684"/>
      <c r="Y21" s="1683"/>
      <c r="Z21" s="1684"/>
      <c r="AA21" s="1684"/>
      <c r="AB21" s="1684"/>
      <c r="AC21" s="1684"/>
      <c r="AD21" s="1669"/>
      <c r="AE21" s="1670"/>
      <c r="AF21" s="1670"/>
      <c r="AG21" s="1670"/>
      <c r="AH21" s="1671"/>
      <c r="AI21" s="1669"/>
      <c r="AJ21" s="1670"/>
      <c r="AK21" s="1670"/>
      <c r="AL21" s="1670"/>
      <c r="AM21" s="167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45" t="s">
        <v>550</v>
      </c>
      <c r="C22" s="1646"/>
      <c r="D22" s="1646"/>
      <c r="E22" s="1646"/>
      <c r="F22" s="1646"/>
      <c r="G22" s="1646"/>
      <c r="H22" s="1646"/>
      <c r="I22" s="1646"/>
      <c r="J22" s="1646"/>
      <c r="K22" s="1646"/>
      <c r="L22" s="1646"/>
      <c r="M22" s="1646"/>
      <c r="N22" s="1646"/>
      <c r="O22" s="1646"/>
      <c r="P22" s="1646"/>
      <c r="Q22" s="1646"/>
      <c r="R22" s="1646"/>
      <c r="S22" s="1647"/>
      <c r="T22" s="1679">
        <f>(T20+T21)*-1</f>
        <v>0</v>
      </c>
      <c r="U22" s="1680"/>
      <c r="V22" s="1680"/>
      <c r="W22" s="1680"/>
      <c r="X22" s="1680"/>
      <c r="Y22" s="1679">
        <f>(Y20+Y21)*-1</f>
        <v>0</v>
      </c>
      <c r="Z22" s="1680"/>
      <c r="AA22" s="1680"/>
      <c r="AB22" s="1680"/>
      <c r="AC22" s="1680"/>
      <c r="AD22" s="1681">
        <f>(AD20)*-1</f>
        <v>0</v>
      </c>
      <c r="AE22" s="1682"/>
      <c r="AF22" s="1682"/>
      <c r="AG22" s="1682"/>
      <c r="AH22" s="1679"/>
      <c r="AI22" s="1681">
        <f>(AI20)*-1</f>
        <v>0</v>
      </c>
      <c r="AJ22" s="1682"/>
      <c r="AK22" s="1682"/>
      <c r="AL22" s="1682"/>
      <c r="AM22" s="167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0" t="s">
        <v>551</v>
      </c>
      <c r="C23" s="1701"/>
      <c r="D23" s="1701"/>
      <c r="E23" s="1701"/>
      <c r="F23" s="1701"/>
      <c r="G23" s="1701"/>
      <c r="H23" s="1701"/>
      <c r="I23" s="1701"/>
      <c r="J23" s="1701"/>
      <c r="K23" s="1701"/>
      <c r="L23" s="1701"/>
      <c r="M23" s="1701"/>
      <c r="N23" s="1701"/>
      <c r="O23" s="1701"/>
      <c r="P23" s="1701"/>
      <c r="Q23" s="1701"/>
      <c r="R23" s="1701"/>
      <c r="S23" s="1702"/>
      <c r="T23" s="1663">
        <f>T11+T22</f>
        <v>58253969</v>
      </c>
      <c r="U23" s="1666"/>
      <c r="V23" s="1666"/>
      <c r="W23" s="1666"/>
      <c r="X23" s="1666"/>
      <c r="Y23" s="1663">
        <f>Y11+Y22</f>
        <v>0</v>
      </c>
      <c r="Z23" s="1666"/>
      <c r="AA23" s="1666"/>
      <c r="AB23" s="1666"/>
      <c r="AC23" s="1666"/>
      <c r="AD23" s="1663">
        <f>AD11+AD22</f>
        <v>0</v>
      </c>
      <c r="AE23" s="1666"/>
      <c r="AF23" s="1666"/>
      <c r="AG23" s="1666"/>
      <c r="AH23" s="1666"/>
      <c r="AI23" s="1663">
        <f>AI11+AI22</f>
        <v>0</v>
      </c>
      <c r="AJ23" s="1666"/>
      <c r="AK23" s="1666"/>
      <c r="AL23" s="1666"/>
      <c r="AM23" s="166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45" t="s">
        <v>1071</v>
      </c>
      <c r="C24" s="1646"/>
      <c r="D24" s="1646"/>
      <c r="E24" s="1646"/>
      <c r="F24" s="1646"/>
      <c r="G24" s="1646"/>
      <c r="H24" s="1646"/>
      <c r="I24" s="1646"/>
      <c r="J24" s="1646"/>
      <c r="K24" s="1646"/>
      <c r="L24" s="1646"/>
      <c r="M24" s="1646"/>
      <c r="N24" s="1646"/>
      <c r="O24" s="1646"/>
      <c r="P24" s="1646"/>
      <c r="Q24" s="1646"/>
      <c r="R24" s="1646"/>
      <c r="S24" s="1647"/>
      <c r="T24" s="1661">
        <f>Application!AD1004</f>
        <v>66497303.75</v>
      </c>
      <c r="U24" s="1662"/>
      <c r="V24" s="1662"/>
      <c r="W24" s="1662"/>
      <c r="X24" s="1662"/>
      <c r="Y24" s="1662"/>
      <c r="Z24" s="1662"/>
      <c r="AA24" s="1662"/>
      <c r="AB24" s="1662"/>
      <c r="AC24" s="1662"/>
      <c r="AD24" s="1662"/>
      <c r="AE24" s="1662"/>
      <c r="AF24" s="1662"/>
      <c r="AG24" s="1662"/>
      <c r="AH24" s="1662"/>
      <c r="AI24" s="1662"/>
      <c r="AJ24" s="1662"/>
      <c r="AK24" s="1662"/>
      <c r="AL24" s="1662"/>
      <c r="AM24" s="166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4" t="s">
        <v>1552</v>
      </c>
      <c r="C25" s="1705"/>
      <c r="D25" s="1705"/>
      <c r="E25" s="1705"/>
      <c r="F25" s="1705"/>
      <c r="G25" s="1705"/>
      <c r="H25" s="1705"/>
      <c r="I25" s="1705"/>
      <c r="J25" s="1705"/>
      <c r="K25" s="1705"/>
      <c r="L25" s="1705"/>
      <c r="M25" s="1705"/>
      <c r="N25" s="1705"/>
      <c r="O25" s="1705"/>
      <c r="P25" s="1705"/>
      <c r="Q25" s="1705"/>
      <c r="R25" s="1705"/>
      <c r="S25" s="1706"/>
      <c r="T25" s="1674">
        <f>IF(OR(Application!T196="yes",Application!T195="yes"),1.3,1)</f>
        <v>1.3</v>
      </c>
      <c r="U25" s="1675"/>
      <c r="V25" s="1675"/>
      <c r="W25" s="1675"/>
      <c r="X25" s="1675"/>
      <c r="Y25" s="1674">
        <v>1</v>
      </c>
      <c r="Z25" s="1675"/>
      <c r="AA25" s="1675"/>
      <c r="AB25" s="1675"/>
      <c r="AC25" s="1675"/>
      <c r="AD25" s="1674">
        <v>1</v>
      </c>
      <c r="AE25" s="1675"/>
      <c r="AF25" s="1675"/>
      <c r="AG25" s="1675"/>
      <c r="AH25" s="1676"/>
      <c r="AI25" s="1674">
        <v>1</v>
      </c>
      <c r="AJ25" s="1675"/>
      <c r="AK25" s="1675"/>
      <c r="AL25" s="1675"/>
      <c r="AM25" s="167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45" t="s">
        <v>552</v>
      </c>
      <c r="C26" s="1646"/>
      <c r="D26" s="1646"/>
      <c r="E26" s="1646"/>
      <c r="F26" s="1646"/>
      <c r="G26" s="1646"/>
      <c r="H26" s="1646"/>
      <c r="I26" s="1646"/>
      <c r="J26" s="1646"/>
      <c r="K26" s="1646"/>
      <c r="L26" s="1646"/>
      <c r="M26" s="1646"/>
      <c r="N26" s="1646"/>
      <c r="O26" s="1646"/>
      <c r="P26" s="1646"/>
      <c r="Q26" s="1646"/>
      <c r="R26" s="1646"/>
      <c r="S26" s="1647"/>
      <c r="T26" s="1677">
        <f>T23*T25</f>
        <v>75730159.700000003</v>
      </c>
      <c r="U26" s="1678"/>
      <c r="V26" s="1678"/>
      <c r="W26" s="1678"/>
      <c r="X26" s="1678"/>
      <c r="Y26" s="1677">
        <f>Y23*Y25</f>
        <v>0</v>
      </c>
      <c r="Z26" s="1678"/>
      <c r="AA26" s="1678"/>
      <c r="AB26" s="1678"/>
      <c r="AC26" s="1678"/>
      <c r="AD26" s="1677">
        <f>AD23*AD25</f>
        <v>0</v>
      </c>
      <c r="AE26" s="1678"/>
      <c r="AF26" s="1678"/>
      <c r="AG26" s="1678"/>
      <c r="AH26" s="1678"/>
      <c r="AI26" s="1677">
        <f>AI23*AI25</f>
        <v>0</v>
      </c>
      <c r="AJ26" s="1678"/>
      <c r="AK26" s="1678"/>
      <c r="AL26" s="1678"/>
      <c r="AM26" s="167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07" t="s">
        <v>461</v>
      </c>
      <c r="C27" s="1708"/>
      <c r="D27" s="1708"/>
      <c r="E27" s="1708"/>
      <c r="F27" s="1708"/>
      <c r="G27" s="1708"/>
      <c r="H27" s="1708"/>
      <c r="I27" s="1708"/>
      <c r="J27" s="1708"/>
      <c r="K27" s="1708"/>
      <c r="L27" s="1708"/>
      <c r="M27" s="1708"/>
      <c r="N27" s="1708"/>
      <c r="O27" s="1708"/>
      <c r="P27" s="1708"/>
      <c r="Q27" s="1708"/>
      <c r="R27" s="1708"/>
      <c r="S27" s="1709"/>
      <c r="T27" s="1672">
        <f>Application!$AG$432</f>
        <v>1</v>
      </c>
      <c r="U27" s="1673"/>
      <c r="V27" s="1673"/>
      <c r="W27" s="1673"/>
      <c r="X27" s="1673"/>
      <c r="Y27" s="1672">
        <f>Application!$AG$432</f>
        <v>1</v>
      </c>
      <c r="Z27" s="1673"/>
      <c r="AA27" s="1673"/>
      <c r="AB27" s="1673"/>
      <c r="AC27" s="1673"/>
      <c r="AD27" s="1672">
        <f>Application!$AG$432</f>
        <v>1</v>
      </c>
      <c r="AE27" s="1673"/>
      <c r="AF27" s="1673"/>
      <c r="AG27" s="1673"/>
      <c r="AH27" s="1673"/>
      <c r="AI27" s="1672">
        <f>Application!$AG$432</f>
        <v>1</v>
      </c>
      <c r="AJ27" s="1673"/>
      <c r="AK27" s="1673"/>
      <c r="AL27" s="1673"/>
      <c r="AM27" s="167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45" t="s">
        <v>553</v>
      </c>
      <c r="C28" s="1646"/>
      <c r="D28" s="1646"/>
      <c r="E28" s="1646"/>
      <c r="F28" s="1646"/>
      <c r="G28" s="1646"/>
      <c r="H28" s="1646"/>
      <c r="I28" s="1646"/>
      <c r="J28" s="1646"/>
      <c r="K28" s="1646"/>
      <c r="L28" s="1646"/>
      <c r="M28" s="1646"/>
      <c r="N28" s="1646"/>
      <c r="O28" s="1646"/>
      <c r="P28" s="1646"/>
      <c r="Q28" s="1646"/>
      <c r="R28" s="1646"/>
      <c r="S28" s="1647"/>
      <c r="T28" s="1643">
        <f>IF(ISERROR((T26*T27)),0,(T26*T27))</f>
        <v>75730159.700000003</v>
      </c>
      <c r="U28" s="1644"/>
      <c r="V28" s="1644"/>
      <c r="W28" s="1644"/>
      <c r="X28" s="1644"/>
      <c r="Y28" s="1643">
        <f>IF(ISERROR((Y26*Y27)),0,(Y26*Y27))</f>
        <v>0</v>
      </c>
      <c r="Z28" s="1644"/>
      <c r="AA28" s="1644"/>
      <c r="AB28" s="1644"/>
      <c r="AC28" s="1644"/>
      <c r="AD28" s="1643">
        <f>IF(ISERROR((AD26*AD27)),0,(AD26*AD27))</f>
        <v>0</v>
      </c>
      <c r="AE28" s="1644"/>
      <c r="AF28" s="1644"/>
      <c r="AG28" s="1644"/>
      <c r="AH28" s="1644"/>
      <c r="AI28" s="1643">
        <f>IF(ISERROR((AI26*AI27)),0,(AI26*AI27))</f>
        <v>0</v>
      </c>
      <c r="AJ28" s="1644"/>
      <c r="AK28" s="1644"/>
      <c r="AL28" s="1644"/>
      <c r="AM28" s="164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45" t="s">
        <v>570</v>
      </c>
      <c r="C29" s="1646"/>
      <c r="D29" s="1646"/>
      <c r="E29" s="1646"/>
      <c r="F29" s="1646"/>
      <c r="G29" s="1646"/>
      <c r="H29" s="1646"/>
      <c r="I29" s="1646"/>
      <c r="J29" s="1646"/>
      <c r="K29" s="1646"/>
      <c r="L29" s="1646"/>
      <c r="M29" s="1646"/>
      <c r="N29" s="1646"/>
      <c r="O29" s="1646"/>
      <c r="P29" s="1646"/>
      <c r="Q29" s="1646"/>
      <c r="R29" s="1646"/>
      <c r="S29" s="1647"/>
      <c r="T29" s="1661">
        <f>T28+Y28+AD28+AI28</f>
        <v>75730159.700000003</v>
      </c>
      <c r="U29" s="1662"/>
      <c r="V29" s="1662"/>
      <c r="W29" s="1662"/>
      <c r="X29" s="1662"/>
      <c r="Y29" s="1662"/>
      <c r="Z29" s="1662"/>
      <c r="AA29" s="1662"/>
      <c r="AB29" s="1662"/>
      <c r="AC29" s="1662"/>
      <c r="AD29" s="1662"/>
      <c r="AE29" s="1662"/>
      <c r="AF29" s="1662"/>
      <c r="AG29" s="1662"/>
      <c r="AH29" s="1662"/>
      <c r="AI29" s="1662"/>
      <c r="AJ29" s="1662"/>
      <c r="AK29" s="1662"/>
      <c r="AL29" s="1662"/>
      <c r="AM29" s="166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8" t="s">
        <v>1556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8"/>
      <c r="Y30" s="1668"/>
      <c r="Z30" s="1668"/>
      <c r="AA30" s="1668"/>
      <c r="AB30" s="1668"/>
      <c r="AC30" s="1668"/>
      <c r="AD30" s="1668"/>
      <c r="AE30" s="1668"/>
      <c r="AF30" s="1668"/>
      <c r="AG30" s="1668"/>
      <c r="AH30" s="1668"/>
      <c r="AI30" s="1668"/>
      <c r="AJ30" s="1668"/>
      <c r="AK30" s="1668"/>
      <c r="AL30" s="1668"/>
      <c r="AM30" s="166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8" t="s">
        <v>1553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8"/>
      <c r="Y31" s="1668"/>
      <c r="Z31" s="1668"/>
      <c r="AA31" s="1668"/>
      <c r="AB31" s="1668"/>
      <c r="AC31" s="1668"/>
      <c r="AD31" s="1668"/>
      <c r="AE31" s="1668"/>
      <c r="AF31" s="1668"/>
      <c r="AG31" s="1668"/>
      <c r="AH31" s="1668"/>
      <c r="AI31" s="1668"/>
      <c r="AJ31" s="1668"/>
      <c r="AK31" s="1668"/>
      <c r="AL31" s="1668"/>
      <c r="AM31" s="166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4" t="s">
        <v>1387</v>
      </c>
      <c r="Z35" s="1664"/>
      <c r="AA35" s="1664"/>
      <c r="AB35" s="1664"/>
      <c r="AC35" s="1664"/>
      <c r="AD35" s="1665" t="s">
        <v>394</v>
      </c>
      <c r="AE35" s="1665"/>
      <c r="AF35" s="1665"/>
      <c r="AG35" s="1665"/>
      <c r="AH35" s="166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4"/>
      <c r="Z36" s="1664"/>
      <c r="AA36" s="1664"/>
      <c r="AB36" s="1664"/>
      <c r="AC36" s="1664"/>
      <c r="AD36" s="1665"/>
      <c r="AE36" s="1665"/>
      <c r="AF36" s="1665"/>
      <c r="AG36" s="1665"/>
      <c r="AH36" s="166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4"/>
      <c r="Z37" s="1664"/>
      <c r="AA37" s="1664"/>
      <c r="AB37" s="1664"/>
      <c r="AC37" s="1664"/>
      <c r="AD37" s="1665"/>
      <c r="AE37" s="1665"/>
      <c r="AF37" s="1665"/>
      <c r="AG37" s="1665"/>
      <c r="AH37" s="166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45" t="s">
        <v>553</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7"/>
      <c r="Y38" s="1666">
        <f>IF(T24&gt;=(T23+Y23+AD23+AI23),T28+Y28,0)</f>
        <v>75730159.700000003</v>
      </c>
      <c r="Z38" s="1666"/>
      <c r="AA38" s="1666"/>
      <c r="AB38" s="1666"/>
      <c r="AC38" s="1666"/>
      <c r="AD38" s="1666">
        <f>IF(T24&gt;=(T23+Y23+AD23+AI23),AD28+AI28,0)</f>
        <v>0</v>
      </c>
      <c r="AE38" s="1666"/>
      <c r="AF38" s="1666"/>
      <c r="AG38" s="1666"/>
      <c r="AH38" s="166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45" t="s">
        <v>1554</v>
      </c>
      <c r="C39" s="1646"/>
      <c r="D39" s="1646"/>
      <c r="E39" s="1646"/>
      <c r="F39" s="1646"/>
      <c r="G39" s="1646"/>
      <c r="H39" s="1646"/>
      <c r="I39" s="1646"/>
      <c r="J39" s="1646"/>
      <c r="K39" s="1646"/>
      <c r="L39" s="1646"/>
      <c r="M39" s="1646"/>
      <c r="N39" s="1646"/>
      <c r="O39" s="1646"/>
      <c r="P39" s="1646"/>
      <c r="Q39" s="1646"/>
      <c r="R39" s="1646"/>
      <c r="S39" s="1646"/>
      <c r="T39" s="1646"/>
      <c r="U39" s="1646"/>
      <c r="V39" s="1646"/>
      <c r="W39" s="1646"/>
      <c r="X39" s="1647"/>
      <c r="Y39" s="1667">
        <v>3.2399999999999998E-2</v>
      </c>
      <c r="Z39" s="1667"/>
      <c r="AA39" s="1667"/>
      <c r="AB39" s="1667"/>
      <c r="AC39" s="1667"/>
      <c r="AD39" s="1667">
        <v>3.2399999999999998E-2</v>
      </c>
      <c r="AE39" s="1667"/>
      <c r="AF39" s="1667"/>
      <c r="AG39" s="1667"/>
      <c r="AH39" s="166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45" t="s">
        <v>693</v>
      </c>
      <c r="C40" s="1646"/>
      <c r="D40" s="1646"/>
      <c r="E40" s="1646"/>
      <c r="F40" s="1646"/>
      <c r="G40" s="1646"/>
      <c r="H40" s="1646"/>
      <c r="I40" s="1646"/>
      <c r="J40" s="1646"/>
      <c r="K40" s="1646"/>
      <c r="L40" s="1646"/>
      <c r="M40" s="1646"/>
      <c r="N40" s="1646"/>
      <c r="O40" s="1646"/>
      <c r="P40" s="1646"/>
      <c r="Q40" s="1646"/>
      <c r="R40" s="1646"/>
      <c r="S40" s="1646"/>
      <c r="T40" s="1646"/>
      <c r="U40" s="1646"/>
      <c r="V40" s="1646"/>
      <c r="W40" s="1646"/>
      <c r="X40" s="1647"/>
      <c r="Y40" s="1666">
        <f>ROUND(Y38*Y39,0)</f>
        <v>2453657</v>
      </c>
      <c r="Z40" s="1666"/>
      <c r="AA40" s="1666"/>
      <c r="AB40" s="1666"/>
      <c r="AC40" s="1666"/>
      <c r="AD40" s="1663">
        <f>ROUND(AD38*AD39,0)</f>
        <v>0</v>
      </c>
      <c r="AE40" s="1666"/>
      <c r="AF40" s="1666"/>
      <c r="AG40" s="1666"/>
      <c r="AH40" s="166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45" t="s">
        <v>694</v>
      </c>
      <c r="C41" s="1646"/>
      <c r="D41" s="1646"/>
      <c r="E41" s="1646"/>
      <c r="F41" s="1646"/>
      <c r="G41" s="1646"/>
      <c r="H41" s="1646"/>
      <c r="I41" s="1646"/>
      <c r="J41" s="1646"/>
      <c r="K41" s="1646"/>
      <c r="L41" s="1646"/>
      <c r="M41" s="1646"/>
      <c r="N41" s="1646"/>
      <c r="O41" s="1646"/>
      <c r="P41" s="1646"/>
      <c r="Q41" s="1646"/>
      <c r="R41" s="1646"/>
      <c r="S41" s="1646"/>
      <c r="T41" s="1646"/>
      <c r="U41" s="1646"/>
      <c r="V41" s="1646"/>
      <c r="W41" s="1646"/>
      <c r="X41" s="1647"/>
      <c r="Y41" s="1710">
        <f>Y40+AD40</f>
        <v>2453657</v>
      </c>
      <c r="Z41" s="1711"/>
      <c r="AA41" s="1711"/>
      <c r="AB41" s="1711"/>
      <c r="AC41" s="1711"/>
      <c r="AD41" s="1711"/>
      <c r="AE41" s="1711"/>
      <c r="AF41" s="1711"/>
      <c r="AG41" s="1711"/>
      <c r="AH41" s="171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3" t="s">
        <v>1555</v>
      </c>
      <c r="C42" s="1703"/>
      <c r="D42" s="1703"/>
      <c r="E42" s="1703"/>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170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0" t="s">
        <v>1586</v>
      </c>
      <c r="B44" s="1660"/>
      <c r="C44" s="1660"/>
      <c r="D44" s="1660"/>
      <c r="E44" s="1660"/>
      <c r="F44" s="1660"/>
      <c r="G44" s="1660"/>
      <c r="H44" s="1660"/>
      <c r="I44" s="1660"/>
      <c r="J44" s="1660"/>
      <c r="K44" s="1660"/>
      <c r="L44" s="1660"/>
      <c r="M44" s="1660"/>
      <c r="N44" s="1660"/>
      <c r="O44" s="1660"/>
      <c r="P44" s="1660"/>
      <c r="Q44" s="1660"/>
      <c r="R44" s="1660"/>
      <c r="S44" s="1660"/>
      <c r="T44" s="1660"/>
      <c r="U44" s="1660"/>
      <c r="V44" s="1660"/>
      <c r="W44" s="1660"/>
      <c r="X44" s="1660"/>
      <c r="Y44" s="1660"/>
      <c r="Z44" s="1660"/>
      <c r="AA44" s="1660"/>
      <c r="AB44" s="1660"/>
      <c r="AC44" s="1660"/>
      <c r="AD44" s="1660"/>
      <c r="AE44" s="1660"/>
      <c r="AF44" s="1660"/>
      <c r="AG44" s="1660"/>
      <c r="AH44" s="1660"/>
      <c r="AI44" s="1660"/>
      <c r="AJ44" s="1660"/>
      <c r="AK44" s="1660"/>
      <c r="AL44" s="1660"/>
      <c r="AM44" s="1660"/>
      <c r="AN44" s="1660"/>
      <c r="AO44" s="1660"/>
      <c r="AP44" s="1660"/>
      <c r="AQ44" s="1660"/>
      <c r="AR44" s="1660"/>
      <c r="AS44" s="1660"/>
      <c r="AT44" s="1660"/>
      <c r="AU44" s="1660"/>
      <c r="AV44" s="1660"/>
      <c r="AW44" s="1660"/>
      <c r="AX44" s="1660"/>
      <c r="AY44" s="1660"/>
      <c r="AZ44" s="1660"/>
      <c r="BA44" s="1660"/>
      <c r="BB44" s="1660"/>
      <c r="BC44" s="1660"/>
      <c r="BD44" s="1660"/>
      <c r="BE44" s="1660"/>
      <c r="BF44" s="1660"/>
      <c r="BG44" s="1660"/>
      <c r="BH44" s="1660"/>
      <c r="BI44" s="1660"/>
      <c r="BJ44" s="1660"/>
      <c r="BK44" s="1660"/>
      <c r="BL44" s="1660"/>
      <c r="BM44" s="1660"/>
      <c r="BN44" s="1660"/>
      <c r="BO44" s="1660"/>
      <c r="BP44" s="1660"/>
      <c r="BQ44" s="1660"/>
      <c r="BR44" s="1660"/>
      <c r="BS44" s="1660"/>
      <c r="BT44" s="1660"/>
      <c r="BU44" s="1660"/>
      <c r="BV44" s="1660"/>
      <c r="BW44" s="1660"/>
      <c r="BX44" s="166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4">
        <f>'Sources and Uses Budget'!B105-'Sources and Uses Budget'!B15</f>
        <v>60531369</v>
      </c>
      <c r="AC47" s="1655"/>
      <c r="AD47" s="1655"/>
      <c r="AE47" s="1655"/>
      <c r="AF47" s="165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4">
        <f>Application!AG630-MIN('Sources and Uses Budget'!B15,Application!AG390)</f>
        <v>37837857</v>
      </c>
      <c r="AC48" s="1655"/>
      <c r="AD48" s="1655"/>
      <c r="AE48" s="1655"/>
      <c r="AF48" s="165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4">
        <f>AB47-AB48</f>
        <v>22693512</v>
      </c>
      <c r="AC49" s="1655"/>
      <c r="AD49" s="1655"/>
      <c r="AE49" s="1655"/>
      <c r="AF49" s="165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9">
        <v>0.92488526299999996</v>
      </c>
      <c r="AC50" s="1640"/>
      <c r="AD50" s="1640"/>
      <c r="AE50" s="1640"/>
      <c r="AF50" s="164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2" customHeight="1">
      <c r="A51" s="642"/>
      <c r="B51" s="642"/>
      <c r="C51" s="642"/>
      <c r="D51" s="659"/>
      <c r="E51" s="1653" t="s">
        <v>1183</v>
      </c>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3"/>
      <c r="F52" s="1653"/>
      <c r="G52" s="1653"/>
      <c r="H52" s="1653"/>
      <c r="I52" s="1653"/>
      <c r="J52" s="1653"/>
      <c r="K52" s="1653"/>
      <c r="L52" s="1653"/>
      <c r="M52" s="1653"/>
      <c r="N52" s="1653"/>
      <c r="O52" s="1653"/>
      <c r="P52" s="1653"/>
      <c r="Q52" s="1653"/>
      <c r="R52" s="1653"/>
      <c r="S52" s="1653"/>
      <c r="T52" s="1653"/>
      <c r="U52" s="1653"/>
      <c r="V52" s="1653"/>
      <c r="W52" s="1653"/>
      <c r="X52" s="1653"/>
      <c r="Y52" s="1653"/>
      <c r="Z52" s="165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2"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4">
        <f>ROUND(IF(ISERROR((AB49/AB50)),0,(AB49/AB50)),0)</f>
        <v>24536570</v>
      </c>
      <c r="AC54" s="1655"/>
      <c r="AD54" s="1655"/>
      <c r="AE54" s="1655"/>
      <c r="AF54" s="165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4">
        <f>(AB54/10)</f>
        <v>2453657</v>
      </c>
      <c r="AC55" s="1655"/>
      <c r="AD55" s="1655"/>
      <c r="AE55" s="1655"/>
      <c r="AF55" s="165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57">
        <f>(IF((Y41&lt;AB55),Y41,AB55))</f>
        <v>2453657</v>
      </c>
      <c r="AC56" s="1658"/>
      <c r="AD56" s="1658"/>
      <c r="AE56" s="1658"/>
      <c r="AF56" s="165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4">
        <f>ROUND((10*AB56*AB50),0)</f>
        <v>22693512</v>
      </c>
      <c r="AC57" s="1655"/>
      <c r="AD57" s="1655"/>
      <c r="AE57" s="1655"/>
      <c r="AF57" s="165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35">
        <f>AB49-AB57</f>
        <v>0</v>
      </c>
      <c r="AC59" s="1635"/>
      <c r="AD59" s="1635"/>
      <c r="AE59" s="1635"/>
      <c r="AF59" s="163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0" t="str">
        <f>IF(Application!AF204="yes","Farmworker State Credit", "$500M State Credit" )</f>
        <v>$500M State Credit</v>
      </c>
      <c r="B61" s="1660"/>
      <c r="C61" s="1660"/>
      <c r="D61" s="1660"/>
      <c r="E61" s="1660"/>
      <c r="F61" s="1660"/>
      <c r="G61" s="1660"/>
      <c r="H61" s="1660"/>
      <c r="I61" s="1660"/>
      <c r="J61" s="1660"/>
      <c r="K61" s="1660"/>
      <c r="L61" s="1660"/>
      <c r="M61" s="1660"/>
      <c r="N61" s="1660"/>
      <c r="O61" s="1660"/>
      <c r="P61" s="1660"/>
      <c r="Q61" s="1660"/>
      <c r="R61" s="1660"/>
      <c r="S61" s="1660"/>
      <c r="T61" s="1660"/>
      <c r="U61" s="1660"/>
      <c r="V61" s="1660"/>
      <c r="W61" s="1660"/>
      <c r="X61" s="1660"/>
      <c r="Y61" s="1660"/>
      <c r="Z61" s="1660"/>
      <c r="AA61" s="1660"/>
      <c r="AB61" s="1660"/>
      <c r="AC61" s="1660"/>
      <c r="AD61" s="1660"/>
      <c r="AE61" s="1660"/>
      <c r="AF61" s="1660"/>
      <c r="AG61" s="1660"/>
      <c r="AH61" s="1660"/>
      <c r="AI61" s="1660"/>
      <c r="AJ61" s="1660"/>
      <c r="AK61" s="1660"/>
      <c r="AL61" s="1660"/>
      <c r="AM61" s="1660"/>
      <c r="AN61" s="1660"/>
      <c r="AO61" s="1660"/>
      <c r="AP61" s="1660"/>
      <c r="AQ61" s="1660"/>
      <c r="AR61" s="1660"/>
      <c r="AS61" s="1660"/>
      <c r="AT61" s="1660"/>
      <c r="AU61" s="1660"/>
      <c r="AV61" s="1660"/>
      <c r="AW61" s="1660"/>
      <c r="AX61" s="1660"/>
      <c r="AY61" s="1660"/>
      <c r="AZ61" s="1660"/>
      <c r="BA61" s="1660"/>
      <c r="BB61" s="1660"/>
      <c r="BC61" s="1660"/>
      <c r="BD61" s="1660"/>
      <c r="BE61" s="1660"/>
      <c r="BF61" s="1660"/>
      <c r="BG61" s="1660"/>
      <c r="BH61" s="1660"/>
      <c r="BI61" s="1660"/>
      <c r="BJ61" s="1660"/>
      <c r="BK61" s="1660"/>
      <c r="BL61" s="1660"/>
      <c r="BM61" s="1660"/>
      <c r="BN61" s="1660"/>
      <c r="BO61" s="1660"/>
      <c r="BP61" s="1660"/>
      <c r="BQ61" s="1660"/>
      <c r="BR61" s="1660"/>
      <c r="BS61" s="1660"/>
      <c r="BT61" s="1660"/>
      <c r="BU61" s="1660"/>
      <c r="BV61" s="1660"/>
      <c r="BW61" s="1660"/>
      <c r="BX61" s="166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48" t="s">
        <v>1102</v>
      </c>
      <c r="Z63" s="1648"/>
      <c r="AA63" s="1648"/>
      <c r="AB63" s="1648"/>
      <c r="AC63" s="1648"/>
      <c r="AD63" s="1648" t="s">
        <v>394</v>
      </c>
      <c r="AE63" s="1648"/>
      <c r="AF63" s="1648"/>
      <c r="AG63" s="1648"/>
      <c r="AH63" s="164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9">
        <f>IF(OR(Application!M350="yes",Application!AF204="yes"),(T23*T27)+Y28,0)</f>
        <v>58253969</v>
      </c>
      <c r="Z64" s="1650"/>
      <c r="AA64" s="1650"/>
      <c r="AB64" s="1650"/>
      <c r="AC64" s="1651"/>
      <c r="AD64" s="1649">
        <f>IF(AND(Application!AF204="yes",Application!M353="yes"),AD28+AI28,0)</f>
        <v>0</v>
      </c>
      <c r="AE64" s="1650"/>
      <c r="AF64" s="1650"/>
      <c r="AG64" s="1650"/>
      <c r="AH64" s="165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2" customHeight="1">
      <c r="A65" s="641"/>
      <c r="B65" s="641"/>
      <c r="C65" s="646"/>
      <c r="D65" s="641"/>
      <c r="E65" s="1652" t="s">
        <v>1536</v>
      </c>
      <c r="F65" s="1652"/>
      <c r="G65" s="1652"/>
      <c r="H65" s="1652"/>
      <c r="I65" s="1652"/>
      <c r="J65" s="1652"/>
      <c r="K65" s="1652"/>
      <c r="L65" s="1652"/>
      <c r="M65" s="1652"/>
      <c r="N65" s="1652"/>
      <c r="O65" s="1652"/>
      <c r="P65" s="1652"/>
      <c r="Q65" s="1652"/>
      <c r="R65" s="1652"/>
      <c r="S65" s="1652"/>
      <c r="T65" s="1652"/>
      <c r="U65" s="1652"/>
      <c r="V65" s="1652"/>
      <c r="W65" s="1652"/>
      <c r="X65" s="1652"/>
      <c r="Y65" s="1652"/>
      <c r="Z65" s="1652"/>
      <c r="AA65" s="1652"/>
      <c r="AB65" s="1652"/>
      <c r="AC65" s="1652"/>
      <c r="AD65" s="1652"/>
      <c r="AE65" s="1652"/>
      <c r="AF65" s="1652"/>
      <c r="AG65" s="1652"/>
      <c r="AH65" s="165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2" customHeight="1">
      <c r="A66" s="641"/>
      <c r="B66" s="641"/>
      <c r="C66" s="646"/>
      <c r="D66" s="641"/>
      <c r="E66" s="1652"/>
      <c r="F66" s="1652"/>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36">
        <f>IF(Application!AF204="yes",0.75,0.3)</f>
        <v>0.3</v>
      </c>
      <c r="Z67" s="1636"/>
      <c r="AA67" s="1636"/>
      <c r="AB67" s="1636"/>
      <c r="AC67" s="1636"/>
      <c r="AD67" s="1636">
        <f>IF(Application!AF204="yes",0.75,0.3)</f>
        <v>0.3</v>
      </c>
      <c r="AE67" s="1636"/>
      <c r="AF67" s="1636"/>
      <c r="AG67" s="1636"/>
      <c r="AH67" s="163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37">
        <f>ROUND(Y64*Y67,0)</f>
        <v>17476191</v>
      </c>
      <c r="Z68" s="1638"/>
      <c r="AA68" s="1638"/>
      <c r="AB68" s="1638"/>
      <c r="AC68" s="1638"/>
      <c r="AD68" s="1637" t="str">
        <f>IF(Application!D210="At-Risk",AD64*AD67,"$0")</f>
        <v>$0</v>
      </c>
      <c r="AE68" s="1638"/>
      <c r="AF68" s="1638"/>
      <c r="AG68" s="1638"/>
      <c r="AH68" s="163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9"/>
      <c r="AC71" s="1640"/>
      <c r="AD71" s="1640"/>
      <c r="AE71" s="1640"/>
      <c r="AF71" s="164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2" t="s">
        <v>1539</v>
      </c>
      <c r="F72" s="1642"/>
      <c r="G72" s="1642"/>
      <c r="H72" s="1642"/>
      <c r="I72" s="1642"/>
      <c r="J72" s="1642"/>
      <c r="K72" s="1642"/>
      <c r="L72" s="1642"/>
      <c r="M72" s="1642"/>
      <c r="N72" s="1642"/>
      <c r="O72" s="1642"/>
      <c r="P72" s="1642"/>
      <c r="Q72" s="1642"/>
      <c r="R72" s="1642"/>
      <c r="S72" s="1642"/>
      <c r="T72" s="1642"/>
      <c r="U72" s="1642"/>
      <c r="V72" s="1642"/>
      <c r="W72" s="1642"/>
      <c r="X72" s="1642"/>
      <c r="Y72" s="1642"/>
      <c r="Z72" s="1642"/>
      <c r="AA72" s="164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2"/>
      <c r="F73" s="1642"/>
      <c r="G73" s="1642"/>
      <c r="H73" s="1642"/>
      <c r="I73" s="1642"/>
      <c r="J73" s="1642"/>
      <c r="K73" s="1642"/>
      <c r="L73" s="1642"/>
      <c r="M73" s="1642"/>
      <c r="N73" s="1642"/>
      <c r="O73" s="1642"/>
      <c r="P73" s="1642"/>
      <c r="Q73" s="1642"/>
      <c r="R73" s="1642"/>
      <c r="S73" s="1642"/>
      <c r="T73" s="1642"/>
      <c r="U73" s="1642"/>
      <c r="V73" s="1642"/>
      <c r="W73" s="1642"/>
      <c r="X73" s="1642"/>
      <c r="Y73" s="1642"/>
      <c r="Z73" s="1642"/>
      <c r="AA73" s="164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2"/>
      <c r="F74" s="1642"/>
      <c r="G74" s="1642"/>
      <c r="H74" s="1642"/>
      <c r="I74" s="1642"/>
      <c r="J74" s="1642"/>
      <c r="K74" s="1642"/>
      <c r="L74" s="1642"/>
      <c r="M74" s="1642"/>
      <c r="N74" s="1642"/>
      <c r="O74" s="1642"/>
      <c r="P74" s="1642"/>
      <c r="Q74" s="1642"/>
      <c r="R74" s="1642"/>
      <c r="S74" s="1642"/>
      <c r="T74" s="1642"/>
      <c r="U74" s="1642"/>
      <c r="V74" s="1642"/>
      <c r="W74" s="1642"/>
      <c r="X74" s="1642"/>
      <c r="Y74" s="1642"/>
      <c r="Z74" s="1642"/>
      <c r="AA74" s="164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0">
        <f>ROUND(IF(ISERROR((AB59/AB71)),0,(AB59/AB71)),0)</f>
        <v>0</v>
      </c>
      <c r="AC76" s="1630"/>
      <c r="AD76" s="1630"/>
      <c r="AE76" s="1630"/>
      <c r="AF76" s="163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1">
        <f>IF((Y68+AD68&lt;AB76),Y68+AD68,AB76)</f>
        <v>0</v>
      </c>
      <c r="AC77" s="1632"/>
      <c r="AD77" s="1632"/>
      <c r="AE77" s="1632"/>
      <c r="AF77" s="163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4">
        <f>AB77*AB71</f>
        <v>0</v>
      </c>
      <c r="AC78" s="1634"/>
      <c r="AD78" s="1634"/>
      <c r="AE78" s="1634"/>
      <c r="AF78" s="163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35">
        <f>AB49-(AB57+AB78)</f>
        <v>0</v>
      </c>
      <c r="AC80" s="1635"/>
      <c r="AD80" s="1635"/>
      <c r="AE80" s="1635"/>
      <c r="AF80" s="163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0" t="s">
        <v>1587</v>
      </c>
      <c r="B83" s="1660"/>
      <c r="C83" s="1660"/>
      <c r="D83" s="1660"/>
      <c r="E83" s="1660"/>
      <c r="F83" s="1660"/>
      <c r="G83" s="1660"/>
      <c r="H83" s="1660"/>
      <c r="I83" s="1660"/>
      <c r="J83" s="1660"/>
      <c r="K83" s="1660"/>
      <c r="L83" s="1660"/>
      <c r="M83" s="1660"/>
      <c r="N83" s="1660"/>
      <c r="O83" s="1660"/>
      <c r="P83" s="1660"/>
      <c r="Q83" s="1660"/>
      <c r="R83" s="1660"/>
      <c r="S83" s="1660"/>
      <c r="T83" s="1660"/>
      <c r="U83" s="1660"/>
      <c r="V83" s="1660"/>
      <c r="W83" s="1660"/>
      <c r="X83" s="1660"/>
      <c r="Y83" s="1660"/>
      <c r="Z83" s="1660"/>
      <c r="AA83" s="1660"/>
      <c r="AB83" s="1660"/>
      <c r="AC83" s="1660"/>
      <c r="AD83" s="1660"/>
      <c r="AE83" s="1660"/>
      <c r="AF83" s="1660"/>
      <c r="AG83" s="1660"/>
      <c r="AH83" s="1660"/>
      <c r="AI83" s="1660"/>
      <c r="AJ83" s="1660"/>
      <c r="AK83" s="1660"/>
      <c r="AL83" s="1660"/>
      <c r="AM83" s="1660"/>
      <c r="AN83" s="1660"/>
      <c r="AO83" s="1660"/>
      <c r="AP83" s="1660"/>
      <c r="AQ83" s="1660"/>
      <c r="AR83" s="1660"/>
      <c r="AS83" s="1660"/>
      <c r="AT83" s="1660"/>
      <c r="AU83" s="1660"/>
      <c r="AV83" s="1660"/>
      <c r="AW83" s="1660"/>
      <c r="AX83" s="1660"/>
      <c r="AY83" s="1660"/>
      <c r="AZ83" s="1660"/>
      <c r="BA83" s="1660"/>
      <c r="BB83" s="1660"/>
      <c r="BC83" s="1660"/>
      <c r="BD83" s="1660"/>
      <c r="BE83" s="1660"/>
      <c r="BF83" s="1660"/>
      <c r="BG83" s="1660"/>
      <c r="BH83" s="1660"/>
      <c r="BI83" s="1660"/>
      <c r="BJ83" s="1660"/>
      <c r="BK83" s="1660"/>
      <c r="BL83" s="1660"/>
      <c r="BM83" s="1660"/>
      <c r="BN83" s="1660"/>
      <c r="BO83" s="1660"/>
      <c r="BP83" s="1660"/>
      <c r="BQ83" s="1660"/>
      <c r="BR83" s="1660"/>
      <c r="BS83" s="1660"/>
      <c r="BT83" s="1660"/>
      <c r="BU83" s="1660"/>
      <c r="BV83" s="1660"/>
      <c r="BW83" s="1660"/>
      <c r="BX83" s="1660"/>
    </row>
    <row r="84" spans="1:98" ht="13.5" thickTop="1"/>
    <row r="85" spans="1:98" ht="12.75">
      <c r="A85" s="819" t="s">
        <v>643</v>
      </c>
      <c r="C85" s="344" t="s">
        <v>1585</v>
      </c>
    </row>
    <row r="86" spans="1:98" ht="12.75">
      <c r="D86" s="344" t="s">
        <v>1641</v>
      </c>
      <c r="AB86" s="1699">
        <f>IF(A61="$500M State Credit",AB77/(Application!AG424-Application!AG425),"N/A")</f>
        <v>0</v>
      </c>
      <c r="AC86" s="1699"/>
      <c r="AD86" s="1699"/>
      <c r="AE86" s="1699"/>
      <c r="AF86" s="1699"/>
    </row>
    <row r="87" spans="1:98" ht="13.5" thickBot="1">
      <c r="D87" s="344" t="s">
        <v>1642</v>
      </c>
      <c r="AB87" s="1698" t="e">
        <f>IF(A61="$500M State Credit",(Application!AG424-Application!AG425)/AB77,"N/A")</f>
        <v>#DIV/0!</v>
      </c>
      <c r="AC87" s="1698"/>
      <c r="AD87" s="1698"/>
      <c r="AE87" s="1698"/>
      <c r="AF87" s="169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5"/>
  <sheetViews>
    <sheetView topLeftCell="XFD39" zoomScaleNormal="100" zoomScaleSheetLayoutView="100" workbookViewId="0">
      <selection activeCell="AH62" sqref="AH62"/>
    </sheetView>
  </sheetViews>
  <sheetFormatPr defaultColWidth="0" defaultRowHeight="12.75" zeroHeight="1"/>
  <cols>
    <col min="1" max="1" width="3.5703125" customWidth="1"/>
    <col min="2" max="2" width="27.5703125" customWidth="1"/>
    <col min="3" max="3" width="9.140625" style="35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1368024</v>
      </c>
      <c r="G4" s="366">
        <f>E4*$C$4</f>
        <v>1402224.5999999999</v>
      </c>
      <c r="I4" s="366">
        <f>G4*$C$4</f>
        <v>1437280.2149999996</v>
      </c>
      <c r="K4" s="366">
        <f>I4*$C$4</f>
        <v>1473212.2203749996</v>
      </c>
      <c r="M4" s="366">
        <f>K4*$C$4</f>
        <v>1510042.5258843745</v>
      </c>
      <c r="O4" s="366">
        <f>M4*$C$4</f>
        <v>1547793.5890314837</v>
      </c>
      <c r="Q4" s="366">
        <f>O4*$C$4</f>
        <v>1586488.4287572708</v>
      </c>
      <c r="S4" s="366">
        <f>Q4*$C$4</f>
        <v>1626150.6394762024</v>
      </c>
      <c r="U4" s="366">
        <f>S4*$C$4</f>
        <v>1666804.4054631074</v>
      </c>
      <c r="W4" s="366">
        <f>U4*$C$4</f>
        <v>1708474.515599685</v>
      </c>
      <c r="Y4" s="366">
        <f>W4*$C$4</f>
        <v>1751186.3784896771</v>
      </c>
      <c r="AA4" s="366">
        <f>Y4*$C$4</f>
        <v>1794966.0379519188</v>
      </c>
      <c r="AC4" s="366">
        <f>AA4*$C$4</f>
        <v>1839840.1889007166</v>
      </c>
      <c r="AE4" s="366">
        <f>AC4*$C$4</f>
        <v>1885836.1936232343</v>
      </c>
      <c r="AG4" s="366">
        <f>AE4*$C$4</f>
        <v>1932982.0984638149</v>
      </c>
    </row>
    <row r="5" spans="1:34" s="350" customFormat="1" ht="14.25">
      <c r="B5" s="350" t="s">
        <v>925</v>
      </c>
      <c r="C5" s="391">
        <f>IF(Application!$D$210="Special Needs",0.1,0.05)</f>
        <v>0.05</v>
      </c>
      <c r="E5" s="368">
        <f>-E4*$C$5</f>
        <v>-68401.2</v>
      </c>
      <c r="F5" s="368"/>
      <c r="G5" s="368">
        <f>-G4*$C$5</f>
        <v>-70111.23</v>
      </c>
      <c r="H5" s="368"/>
      <c r="I5" s="368">
        <f>-I4*$C$5</f>
        <v>-71864.010749999987</v>
      </c>
      <c r="J5" s="368"/>
      <c r="K5" s="368">
        <f>-K4*$C$5</f>
        <v>-73660.611018749987</v>
      </c>
      <c r="L5" s="368"/>
      <c r="M5" s="368">
        <f>-M4*$C$5</f>
        <v>-75502.126294218731</v>
      </c>
      <c r="N5" s="368"/>
      <c r="O5" s="368">
        <f>-O4*$C$5</f>
        <v>-77389.679451574193</v>
      </c>
      <c r="P5" s="368"/>
      <c r="Q5" s="368">
        <f>-Q4*$C$5</f>
        <v>-79324.421437863552</v>
      </c>
      <c r="R5" s="368"/>
      <c r="S5" s="368">
        <f>-S4*$C$5</f>
        <v>-81307.531973810124</v>
      </c>
      <c r="T5" s="368"/>
      <c r="U5" s="368">
        <f>-U4*$C$5</f>
        <v>-83340.22027315537</v>
      </c>
      <c r="V5" s="368"/>
      <c r="W5" s="368">
        <f>-W4*$C$5</f>
        <v>-85423.725779984263</v>
      </c>
      <c r="X5" s="368"/>
      <c r="Y5" s="368">
        <f>-Y4*$C$5</f>
        <v>-87559.318924483858</v>
      </c>
      <c r="Z5" s="368"/>
      <c r="AA5" s="368">
        <f>-AA4*$C$5</f>
        <v>-89748.301897595942</v>
      </c>
      <c r="AB5" s="368"/>
      <c r="AC5" s="368">
        <f>-AC4*$C$5</f>
        <v>-91992.00944503583</v>
      </c>
      <c r="AD5" s="368"/>
      <c r="AE5" s="368">
        <f>-AE4*$C$5</f>
        <v>-94291.809681161714</v>
      </c>
      <c r="AF5" s="368"/>
      <c r="AG5" s="368">
        <f>-AG4*$C$5</f>
        <v>-96649.104923190753</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15660</v>
      </c>
      <c r="F8" s="369"/>
      <c r="G8" s="369">
        <f>E8*$C$8</f>
        <v>16051.499999999998</v>
      </c>
      <c r="H8" s="369"/>
      <c r="I8" s="369">
        <f>G8*$C$8</f>
        <v>16452.787499999995</v>
      </c>
      <c r="J8" s="369"/>
      <c r="K8" s="369">
        <f>I8*$C$8</f>
        <v>16864.107187499994</v>
      </c>
      <c r="L8" s="369"/>
      <c r="M8" s="369">
        <f>K8*$C$8</f>
        <v>17285.709867187492</v>
      </c>
      <c r="N8" s="369"/>
      <c r="O8" s="369">
        <f>M8*$C$8</f>
        <v>17717.852613867177</v>
      </c>
      <c r="P8" s="369"/>
      <c r="Q8" s="369">
        <f>O8*$C$8</f>
        <v>18160.798929213855</v>
      </c>
      <c r="R8" s="369"/>
      <c r="S8" s="369">
        <f>Q8*$C$8</f>
        <v>18614.8189024442</v>
      </c>
      <c r="T8" s="369"/>
      <c r="U8" s="369">
        <f>S8*$C$8</f>
        <v>19080.189375005302</v>
      </c>
      <c r="V8" s="369"/>
      <c r="W8" s="369">
        <f>U8*$C$8</f>
        <v>19557.194109380434</v>
      </c>
      <c r="X8" s="369"/>
      <c r="Y8" s="369">
        <f>W8*$C$8</f>
        <v>20046.123962114943</v>
      </c>
      <c r="Z8" s="369"/>
      <c r="AA8" s="369">
        <f>Y8*$C$8</f>
        <v>20547.277061167817</v>
      </c>
      <c r="AB8" s="369"/>
      <c r="AC8" s="369">
        <f>AA8*$C$8</f>
        <v>21060.958987697009</v>
      </c>
      <c r="AD8" s="369"/>
      <c r="AE8" s="369">
        <f>AC8*$C$8</f>
        <v>21587.482962389433</v>
      </c>
      <c r="AF8" s="369"/>
      <c r="AG8" s="369">
        <f>AE8*$C$8</f>
        <v>22127.170036449166</v>
      </c>
    </row>
    <row r="9" spans="1:34" s="350" customFormat="1" ht="14.25">
      <c r="B9" s="350" t="s">
        <v>925</v>
      </c>
      <c r="C9" s="391">
        <f>IF(Application!$D$210="Special Needs",0.1,0.05)</f>
        <v>0.05</v>
      </c>
      <c r="E9" s="388">
        <f>-E8*$C$9</f>
        <v>-783</v>
      </c>
      <c r="F9" s="368"/>
      <c r="G9" s="388">
        <f>-G8*$C$9</f>
        <v>-802.57499999999993</v>
      </c>
      <c r="H9" s="368"/>
      <c r="I9" s="388">
        <f>-I8*$C$9</f>
        <v>-822.63937499999975</v>
      </c>
      <c r="J9" s="368"/>
      <c r="K9" s="388">
        <f>-K8*$C$9</f>
        <v>-843.20535937499972</v>
      </c>
      <c r="L9" s="368"/>
      <c r="M9" s="388">
        <f>-M8*$C$9</f>
        <v>-864.28549335937464</v>
      </c>
      <c r="N9" s="368"/>
      <c r="O9" s="388">
        <f>-O8*$C$9</f>
        <v>-885.89263069335891</v>
      </c>
      <c r="P9" s="368"/>
      <c r="Q9" s="388">
        <f>-Q8*$C$9</f>
        <v>-908.03994646069282</v>
      </c>
      <c r="R9" s="368"/>
      <c r="S9" s="388">
        <f>-S8*$C$9</f>
        <v>-930.74094512221006</v>
      </c>
      <c r="T9" s="368"/>
      <c r="U9" s="388">
        <f>-U8*$C$9</f>
        <v>-954.00946875026511</v>
      </c>
      <c r="V9" s="368"/>
      <c r="W9" s="388">
        <f>-W8*$C$9</f>
        <v>-977.85970546902172</v>
      </c>
      <c r="X9" s="368"/>
      <c r="Y9" s="388">
        <f>-Y8*$C$9</f>
        <v>-1002.3061981057472</v>
      </c>
      <c r="Z9" s="368"/>
      <c r="AA9" s="388">
        <f>-AA8*$C$9</f>
        <v>-1027.363853058391</v>
      </c>
      <c r="AB9" s="368"/>
      <c r="AC9" s="388">
        <f>-AC8*$C$9</f>
        <v>-1053.0479493848504</v>
      </c>
      <c r="AD9" s="368"/>
      <c r="AE9" s="388">
        <f>-AE8*$C$9</f>
        <v>-1079.3741481194718</v>
      </c>
      <c r="AF9" s="368"/>
      <c r="AG9" s="388">
        <f>-AG8*$C$9</f>
        <v>-1106.3585018224583</v>
      </c>
    </row>
    <row r="10" spans="1:34" s="370" customFormat="1" ht="15">
      <c r="A10" s="370" t="s">
        <v>947</v>
      </c>
      <c r="C10" s="361"/>
      <c r="E10" s="370">
        <f>SUM(E4:E9)</f>
        <v>1314499.8</v>
      </c>
      <c r="G10" s="370">
        <f>SUM(G4:G9)</f>
        <v>1347362.2949999999</v>
      </c>
      <c r="I10" s="370">
        <f>SUM(I4:I9)</f>
        <v>1381046.3523749998</v>
      </c>
      <c r="K10" s="370">
        <f>SUM(K4:K9)</f>
        <v>1415572.5111843746</v>
      </c>
      <c r="M10" s="370">
        <f>SUM(M4:M9)</f>
        <v>1450961.8239639839</v>
      </c>
      <c r="O10" s="370">
        <f>SUM(O4:O9)</f>
        <v>1487235.8695630836</v>
      </c>
      <c r="Q10" s="370">
        <f>SUM(Q4:Q9)</f>
        <v>1524416.7663021605</v>
      </c>
      <c r="S10" s="370">
        <f>SUM(S4:S9)</f>
        <v>1562527.1854597142</v>
      </c>
      <c r="U10" s="370">
        <f>SUM(U4:U9)</f>
        <v>1601590.365096207</v>
      </c>
      <c r="W10" s="370">
        <f>SUM(W4:W9)</f>
        <v>1641630.124223612</v>
      </c>
      <c r="Y10" s="370">
        <f>SUM(Y4:Y9)</f>
        <v>1682670.8773292026</v>
      </c>
      <c r="AA10" s="370">
        <f>SUM(AA4:AA9)</f>
        <v>1724737.6492624325</v>
      </c>
      <c r="AC10" s="370">
        <f>SUM(AC4:AC9)</f>
        <v>1767856.0904939929</v>
      </c>
      <c r="AE10" s="370">
        <f>SUM(AE4:AE9)</f>
        <v>1812052.4927563425</v>
      </c>
      <c r="AG10" s="370">
        <f>SUM(AG4:AG9)</f>
        <v>1857353.8050752508</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106662</v>
      </c>
      <c r="G14" s="366">
        <f>E14*$C$13</f>
        <v>110395.17</v>
      </c>
      <c r="I14" s="366">
        <f>G14*$C$13</f>
        <v>114259.00094999999</v>
      </c>
      <c r="K14" s="366">
        <f>I14*$C$13</f>
        <v>118258.06598324998</v>
      </c>
      <c r="M14" s="366">
        <f>K14*$C$13</f>
        <v>122397.09829266372</v>
      </c>
      <c r="O14" s="366">
        <f>M14*$C$13</f>
        <v>126680.99673290695</v>
      </c>
      <c r="Q14" s="366">
        <f>O14*$C$13</f>
        <v>131114.83161855867</v>
      </c>
      <c r="S14" s="366">
        <f>Q14*$C$13</f>
        <v>135703.85072520821</v>
      </c>
      <c r="U14" s="366">
        <f>S14*$C$13</f>
        <v>140453.48550059047</v>
      </c>
      <c r="W14" s="366">
        <f>U14*$C$13</f>
        <v>145369.35749311114</v>
      </c>
      <c r="Y14" s="366">
        <f>W14*$C$13</f>
        <v>150457.28500537001</v>
      </c>
      <c r="AA14" s="366">
        <f>Y14*$C$13</f>
        <v>155723.28998055795</v>
      </c>
      <c r="AC14" s="366">
        <f>AA14*$C$13</f>
        <v>161173.60512987745</v>
      </c>
      <c r="AE14" s="366">
        <f>AC14*$C$13</f>
        <v>166814.68130942315</v>
      </c>
      <c r="AG14" s="366">
        <f>AE14*$C$13</f>
        <v>172653.19515525294</v>
      </c>
    </row>
    <row r="15" spans="1:34" s="350" customFormat="1" ht="14.25">
      <c r="A15" s="350" t="s">
        <v>368</v>
      </c>
      <c r="C15" s="380"/>
      <c r="E15" s="369">
        <f>Application!W829</f>
        <v>66966</v>
      </c>
      <c r="F15" s="369"/>
      <c r="G15" s="369">
        <f t="shared" ref="G15:AG20" si="0">E15*$C$13</f>
        <v>69309.81</v>
      </c>
      <c r="H15" s="369"/>
      <c r="I15" s="369">
        <f t="shared" si="0"/>
        <v>71735.653349999993</v>
      </c>
      <c r="J15" s="369"/>
      <c r="K15" s="369">
        <f t="shared" si="0"/>
        <v>74246.401217249993</v>
      </c>
      <c r="L15" s="369"/>
      <c r="M15" s="369">
        <f t="shared" si="0"/>
        <v>76845.025259853734</v>
      </c>
      <c r="N15" s="369"/>
      <c r="O15" s="369">
        <f t="shared" si="0"/>
        <v>79534.601143948603</v>
      </c>
      <c r="P15" s="369"/>
      <c r="Q15" s="369">
        <f t="shared" si="0"/>
        <v>82318.312183986796</v>
      </c>
      <c r="R15" s="369"/>
      <c r="S15" s="369">
        <f t="shared" si="0"/>
        <v>85199.45311042633</v>
      </c>
      <c r="T15" s="369"/>
      <c r="U15" s="369">
        <f t="shared" si="0"/>
        <v>88181.433969291247</v>
      </c>
      <c r="V15" s="369"/>
      <c r="W15" s="369">
        <f t="shared" si="0"/>
        <v>91267.78415821644</v>
      </c>
      <c r="X15" s="369"/>
      <c r="Y15" s="369">
        <f t="shared" si="0"/>
        <v>94462.156603754003</v>
      </c>
      <c r="Z15" s="369"/>
      <c r="AA15" s="369">
        <f t="shared" si="0"/>
        <v>97768.332084885391</v>
      </c>
      <c r="AB15" s="369"/>
      <c r="AC15" s="369">
        <f t="shared" si="0"/>
        <v>101190.22370785638</v>
      </c>
      <c r="AD15" s="369"/>
      <c r="AE15" s="369">
        <f t="shared" si="0"/>
        <v>104731.88153763134</v>
      </c>
      <c r="AF15" s="369"/>
      <c r="AG15" s="369">
        <f t="shared" si="0"/>
        <v>108397.49739144843</v>
      </c>
    </row>
    <row r="16" spans="1:34" s="350" customFormat="1" ht="14.25">
      <c r="A16" s="350" t="s">
        <v>610</v>
      </c>
      <c r="C16" s="380"/>
      <c r="E16" s="369">
        <f>Application!W835</f>
        <v>116956</v>
      </c>
      <c r="F16" s="369"/>
      <c r="G16" s="369">
        <f t="shared" si="0"/>
        <v>121049.45999999999</v>
      </c>
      <c r="H16" s="369"/>
      <c r="I16" s="369">
        <f t="shared" si="0"/>
        <v>125286.19109999998</v>
      </c>
      <c r="J16" s="369"/>
      <c r="K16" s="369">
        <f t="shared" si="0"/>
        <v>129671.20778849997</v>
      </c>
      <c r="L16" s="369"/>
      <c r="M16" s="369">
        <f t="shared" si="0"/>
        <v>134209.70006109745</v>
      </c>
      <c r="N16" s="369"/>
      <c r="O16" s="369">
        <f t="shared" si="0"/>
        <v>138907.03956323586</v>
      </c>
      <c r="P16" s="369"/>
      <c r="Q16" s="369">
        <f t="shared" si="0"/>
        <v>143768.7859479491</v>
      </c>
      <c r="R16" s="369"/>
      <c r="S16" s="369">
        <f t="shared" si="0"/>
        <v>148800.69345612731</v>
      </c>
      <c r="T16" s="369"/>
      <c r="U16" s="369">
        <f t="shared" si="0"/>
        <v>154008.71772709175</v>
      </c>
      <c r="V16" s="369"/>
      <c r="W16" s="369">
        <f t="shared" si="0"/>
        <v>159399.02284753995</v>
      </c>
      <c r="X16" s="369"/>
      <c r="Y16" s="369">
        <f t="shared" si="0"/>
        <v>164977.98864720383</v>
      </c>
      <c r="Z16" s="369"/>
      <c r="AA16" s="369">
        <f t="shared" si="0"/>
        <v>170752.21824985594</v>
      </c>
      <c r="AB16" s="369"/>
      <c r="AC16" s="369">
        <f t="shared" si="0"/>
        <v>176728.5458886009</v>
      </c>
      <c r="AD16" s="369"/>
      <c r="AE16" s="369">
        <f t="shared" si="0"/>
        <v>182914.04499470192</v>
      </c>
      <c r="AF16" s="369"/>
      <c r="AG16" s="369">
        <f t="shared" si="0"/>
        <v>189316.03656951647</v>
      </c>
    </row>
    <row r="17" spans="1:33" s="350" customFormat="1" ht="14.25">
      <c r="A17" s="350" t="s">
        <v>929</v>
      </c>
      <c r="C17" s="380"/>
      <c r="E17" s="369">
        <f>Application!W840</f>
        <v>273345</v>
      </c>
      <c r="F17" s="369"/>
      <c r="G17" s="369">
        <f t="shared" si="0"/>
        <v>282912.07499999995</v>
      </c>
      <c r="H17" s="369"/>
      <c r="I17" s="369">
        <f t="shared" si="0"/>
        <v>292813.9976249999</v>
      </c>
      <c r="J17" s="369"/>
      <c r="K17" s="369">
        <f t="shared" si="0"/>
        <v>303062.48754187487</v>
      </c>
      <c r="L17" s="369"/>
      <c r="M17" s="369">
        <f t="shared" si="0"/>
        <v>313669.67460584047</v>
      </c>
      <c r="N17" s="369"/>
      <c r="O17" s="369">
        <f t="shared" si="0"/>
        <v>324648.11321704485</v>
      </c>
      <c r="P17" s="369"/>
      <c r="Q17" s="369">
        <f t="shared" si="0"/>
        <v>336010.79717964138</v>
      </c>
      <c r="R17" s="369"/>
      <c r="S17" s="369">
        <f t="shared" si="0"/>
        <v>347771.17508092878</v>
      </c>
      <c r="T17" s="369"/>
      <c r="U17" s="369">
        <f t="shared" si="0"/>
        <v>359943.16620876128</v>
      </c>
      <c r="V17" s="369"/>
      <c r="W17" s="369">
        <f t="shared" si="0"/>
        <v>372541.17702606792</v>
      </c>
      <c r="X17" s="369"/>
      <c r="Y17" s="369">
        <f t="shared" si="0"/>
        <v>385580.11822198029</v>
      </c>
      <c r="Z17" s="369"/>
      <c r="AA17" s="369">
        <f t="shared" si="0"/>
        <v>399075.42235974956</v>
      </c>
      <c r="AB17" s="369"/>
      <c r="AC17" s="369">
        <f t="shared" si="0"/>
        <v>413043.06214234076</v>
      </c>
      <c r="AD17" s="369"/>
      <c r="AE17" s="369">
        <f t="shared" si="0"/>
        <v>427499.56931732263</v>
      </c>
      <c r="AF17" s="369"/>
      <c r="AG17" s="369">
        <f t="shared" si="0"/>
        <v>442462.05424342887</v>
      </c>
    </row>
    <row r="18" spans="1:33" s="350" customFormat="1" ht="14.25">
      <c r="A18" s="350" t="s">
        <v>162</v>
      </c>
      <c r="C18" s="380"/>
      <c r="E18" s="369">
        <f>Application!W841</f>
        <v>68389</v>
      </c>
      <c r="F18" s="369"/>
      <c r="G18" s="369">
        <f t="shared" si="0"/>
        <v>70782.614999999991</v>
      </c>
      <c r="H18" s="369"/>
      <c r="I18" s="369">
        <f t="shared" si="0"/>
        <v>73260.00652499999</v>
      </c>
      <c r="J18" s="369"/>
      <c r="K18" s="369">
        <f t="shared" si="0"/>
        <v>75824.106753374988</v>
      </c>
      <c r="L18" s="369"/>
      <c r="M18" s="369">
        <f t="shared" si="0"/>
        <v>78477.950489743103</v>
      </c>
      <c r="N18" s="369"/>
      <c r="O18" s="369">
        <f t="shared" si="0"/>
        <v>81224.67875688411</v>
      </c>
      <c r="P18" s="369"/>
      <c r="Q18" s="369">
        <f t="shared" si="0"/>
        <v>84067.542513375054</v>
      </c>
      <c r="R18" s="369"/>
      <c r="S18" s="369">
        <f t="shared" si="0"/>
        <v>87009.906501343168</v>
      </c>
      <c r="T18" s="369"/>
      <c r="U18" s="369">
        <f t="shared" si="0"/>
        <v>90055.253228890171</v>
      </c>
      <c r="V18" s="369"/>
      <c r="W18" s="369">
        <f t="shared" si="0"/>
        <v>93207.187091901316</v>
      </c>
      <c r="X18" s="369"/>
      <c r="Y18" s="369">
        <f t="shared" si="0"/>
        <v>96469.438640117849</v>
      </c>
      <c r="Z18" s="369"/>
      <c r="AA18" s="369">
        <f t="shared" si="0"/>
        <v>99845.868992521966</v>
      </c>
      <c r="AB18" s="369"/>
      <c r="AC18" s="369">
        <f t="shared" si="0"/>
        <v>103340.47440726023</v>
      </c>
      <c r="AD18" s="369"/>
      <c r="AE18" s="369">
        <f t="shared" si="0"/>
        <v>106957.39101151434</v>
      </c>
      <c r="AF18" s="369"/>
      <c r="AG18" s="369">
        <f t="shared" si="0"/>
        <v>110700.89969691733</v>
      </c>
    </row>
    <row r="19" spans="1:33" s="350" customFormat="1" ht="14.25">
      <c r="A19" s="350" t="s">
        <v>423</v>
      </c>
      <c r="C19" s="380"/>
      <c r="E19" s="369">
        <f>Application!W850</f>
        <v>108749</v>
      </c>
      <c r="F19" s="369"/>
      <c r="G19" s="369">
        <f t="shared" si="0"/>
        <v>112555.215</v>
      </c>
      <c r="H19" s="369"/>
      <c r="I19" s="369">
        <f t="shared" si="0"/>
        <v>116494.64752499999</v>
      </c>
      <c r="J19" s="369"/>
      <c r="K19" s="369">
        <f t="shared" si="0"/>
        <v>120571.96018837499</v>
      </c>
      <c r="L19" s="369"/>
      <c r="M19" s="369">
        <f t="shared" si="0"/>
        <v>124791.9787949681</v>
      </c>
      <c r="N19" s="369"/>
      <c r="O19" s="369">
        <f t="shared" si="0"/>
        <v>129159.69805279198</v>
      </c>
      <c r="P19" s="369"/>
      <c r="Q19" s="369">
        <f t="shared" si="0"/>
        <v>133680.2874846397</v>
      </c>
      <c r="R19" s="369"/>
      <c r="S19" s="369">
        <f t="shared" si="0"/>
        <v>138359.09754660208</v>
      </c>
      <c r="T19" s="369"/>
      <c r="U19" s="369">
        <f t="shared" si="0"/>
        <v>143201.66596073314</v>
      </c>
      <c r="V19" s="369"/>
      <c r="W19" s="369">
        <f t="shared" si="0"/>
        <v>148213.72426935879</v>
      </c>
      <c r="X19" s="369"/>
      <c r="Y19" s="369">
        <f t="shared" si="0"/>
        <v>153401.20461878635</v>
      </c>
      <c r="Z19" s="369"/>
      <c r="AA19" s="369">
        <f t="shared" si="0"/>
        <v>158770.24678044385</v>
      </c>
      <c r="AB19" s="369"/>
      <c r="AC19" s="369">
        <f t="shared" si="0"/>
        <v>164327.20541775937</v>
      </c>
      <c r="AD19" s="369"/>
      <c r="AE19" s="369">
        <f t="shared" si="0"/>
        <v>170078.65760738094</v>
      </c>
      <c r="AF19" s="369"/>
      <c r="AG19" s="369">
        <f t="shared" si="0"/>
        <v>176031.41062363927</v>
      </c>
    </row>
    <row r="20" spans="1:33" s="350" customFormat="1" ht="14.25">
      <c r="A20" s="373" t="s">
        <v>1072</v>
      </c>
      <c r="B20" s="373"/>
      <c r="C20" s="380"/>
      <c r="E20" s="379">
        <f>Application!W857</f>
        <v>12743</v>
      </c>
      <c r="F20" s="369"/>
      <c r="G20" s="379">
        <f t="shared" si="0"/>
        <v>13189.004999999999</v>
      </c>
      <c r="H20" s="369"/>
      <c r="I20" s="379">
        <f t="shared" si="0"/>
        <v>13650.620174999998</v>
      </c>
      <c r="J20" s="369"/>
      <c r="K20" s="379">
        <f t="shared" si="0"/>
        <v>14128.391881124997</v>
      </c>
      <c r="L20" s="369"/>
      <c r="M20" s="379">
        <f t="shared" si="0"/>
        <v>14622.88559696437</v>
      </c>
      <c r="N20" s="369"/>
      <c r="O20" s="379">
        <f t="shared" si="0"/>
        <v>15134.686592858121</v>
      </c>
      <c r="P20" s="369"/>
      <c r="Q20" s="379">
        <f t="shared" si="0"/>
        <v>15664.400623608153</v>
      </c>
      <c r="R20" s="369"/>
      <c r="S20" s="379">
        <f t="shared" si="0"/>
        <v>16212.654645434437</v>
      </c>
      <c r="T20" s="369"/>
      <c r="U20" s="379">
        <f t="shared" si="0"/>
        <v>16780.097558024641</v>
      </c>
      <c r="V20" s="369"/>
      <c r="W20" s="379">
        <f t="shared" si="0"/>
        <v>17367.400972555501</v>
      </c>
      <c r="X20" s="369"/>
      <c r="Y20" s="379">
        <f t="shared" si="0"/>
        <v>17975.260006594941</v>
      </c>
      <c r="Z20" s="369"/>
      <c r="AA20" s="379">
        <f t="shared" si="0"/>
        <v>18604.394106825763</v>
      </c>
      <c r="AB20" s="369"/>
      <c r="AC20" s="379">
        <f t="shared" si="0"/>
        <v>19255.547900564663</v>
      </c>
      <c r="AD20" s="369"/>
      <c r="AE20" s="379">
        <f t="shared" si="0"/>
        <v>19929.492077084426</v>
      </c>
      <c r="AF20" s="369"/>
      <c r="AG20" s="379">
        <f t="shared" si="0"/>
        <v>20627.024299782377</v>
      </c>
    </row>
    <row r="21" spans="1:33" s="370" customFormat="1" ht="15">
      <c r="A21" s="370" t="s">
        <v>930</v>
      </c>
      <c r="C21" s="380"/>
      <c r="E21" s="370">
        <f>SUM(E14:E20)</f>
        <v>753810</v>
      </c>
      <c r="G21" s="370">
        <f>SUM(G14:G20)</f>
        <v>780193.34999999986</v>
      </c>
      <c r="I21" s="370">
        <f>SUM(I14:I20)</f>
        <v>807500.11724999989</v>
      </c>
      <c r="K21" s="370">
        <f>SUM(K14:K20)</f>
        <v>835762.62135374988</v>
      </c>
      <c r="M21" s="370">
        <f>SUM(M14:M20)</f>
        <v>865014.313101131</v>
      </c>
      <c r="O21" s="370">
        <f>SUM(O14:O20)</f>
        <v>895289.81405967055</v>
      </c>
      <c r="Q21" s="370">
        <f>SUM(Q14:Q20)</f>
        <v>926624.95755175874</v>
      </c>
      <c r="S21" s="370">
        <f>SUM(S14:S20)</f>
        <v>959056.83106607024</v>
      </c>
      <c r="U21" s="370">
        <f>SUM(U14:U20)</f>
        <v>992623.82015338272</v>
      </c>
      <c r="W21" s="370">
        <f>SUM(W14:W20)</f>
        <v>1027365.6538587511</v>
      </c>
      <c r="Y21" s="370">
        <f>SUM(Y14:Y20)</f>
        <v>1063323.4517438074</v>
      </c>
      <c r="AA21" s="370">
        <f>SUM(AA14:AA20)</f>
        <v>1100539.7725548404</v>
      </c>
      <c r="AC21" s="370">
        <f>SUM(AC14:AC20)</f>
        <v>1139058.6645942598</v>
      </c>
      <c r="AE21" s="370">
        <f>SUM(AE14:AE20)</f>
        <v>1178925.7178550588</v>
      </c>
      <c r="AG21" s="370">
        <f>SUM(AG14:AG20)</f>
        <v>1220188.1179799859</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32450</v>
      </c>
      <c r="F24" s="369"/>
      <c r="G24" s="369">
        <f>E24*$C$24</f>
        <v>33585.75</v>
      </c>
      <c r="H24" s="369"/>
      <c r="I24" s="369">
        <f>G24*$C$24</f>
        <v>34761.251249999994</v>
      </c>
      <c r="J24" s="369"/>
      <c r="K24" s="369">
        <f>I24*$C$24</f>
        <v>35977.895043749988</v>
      </c>
      <c r="L24" s="369"/>
      <c r="M24" s="369">
        <f>K24*$C$24</f>
        <v>37237.121370281231</v>
      </c>
      <c r="N24" s="369"/>
      <c r="O24" s="369">
        <f>M24*$C$24</f>
        <v>38540.420618241071</v>
      </c>
      <c r="P24" s="369"/>
      <c r="Q24" s="369">
        <f>O24*$C$24</f>
        <v>39889.335339879508</v>
      </c>
      <c r="R24" s="369"/>
      <c r="S24" s="369">
        <f>Q24*$C$24</f>
        <v>41285.462076775286</v>
      </c>
      <c r="T24" s="369"/>
      <c r="U24" s="369">
        <f>S24*$C$24</f>
        <v>42730.453249462415</v>
      </c>
      <c r="V24" s="369"/>
      <c r="W24" s="369">
        <f>U24*$C$24</f>
        <v>44226.019113193594</v>
      </c>
      <c r="X24" s="369"/>
      <c r="Y24" s="369">
        <f>W24*$C$24</f>
        <v>45773.929782155363</v>
      </c>
      <c r="Z24" s="369"/>
      <c r="AA24" s="369">
        <f>Y24*$C$24</f>
        <v>47376.017324530796</v>
      </c>
      <c r="AB24" s="369"/>
      <c r="AC24" s="369">
        <f>AA24*$C$24</f>
        <v>49034.177930889367</v>
      </c>
      <c r="AD24" s="369"/>
      <c r="AE24" s="369">
        <f>AC24*$C$24</f>
        <v>50750.374158470491</v>
      </c>
      <c r="AF24" s="369"/>
      <c r="AG24" s="369">
        <f>AE24*$C$24</f>
        <v>52526.637254016954</v>
      </c>
    </row>
    <row r="25" spans="1:33" s="350" customFormat="1" ht="14.25">
      <c r="A25" s="350" t="s">
        <v>933</v>
      </c>
      <c r="C25" s="392"/>
      <c r="E25" s="369">
        <f>Application!AC867</f>
        <v>43500</v>
      </c>
      <c r="F25" s="369"/>
      <c r="G25" s="369">
        <f>$E$25</f>
        <v>43500</v>
      </c>
      <c r="H25" s="369"/>
      <c r="I25" s="369">
        <f>$E$25</f>
        <v>43500</v>
      </c>
      <c r="J25" s="369"/>
      <c r="K25" s="369">
        <f>$E$25</f>
        <v>43500</v>
      </c>
      <c r="L25" s="369"/>
      <c r="M25" s="369">
        <f>$E$25</f>
        <v>43500</v>
      </c>
      <c r="N25" s="369"/>
      <c r="O25" s="369">
        <f>$E$25</f>
        <v>43500</v>
      </c>
      <c r="P25" s="369"/>
      <c r="Q25" s="369">
        <f>$E$25</f>
        <v>43500</v>
      </c>
      <c r="R25" s="369"/>
      <c r="S25" s="369">
        <f>$E$25</f>
        <v>43500</v>
      </c>
      <c r="T25" s="369"/>
      <c r="U25" s="369">
        <f>$E$25</f>
        <v>43500</v>
      </c>
      <c r="V25" s="369"/>
      <c r="W25" s="369">
        <f>$E$25</f>
        <v>43500</v>
      </c>
      <c r="X25" s="369"/>
      <c r="Y25" s="369">
        <f>$E$25</f>
        <v>43500</v>
      </c>
      <c r="Z25" s="369"/>
      <c r="AA25" s="369">
        <f>$E$25</f>
        <v>43500</v>
      </c>
      <c r="AB25" s="369"/>
      <c r="AC25" s="369">
        <f>$E$25</f>
        <v>43500</v>
      </c>
      <c r="AD25" s="369"/>
      <c r="AE25" s="369">
        <f>$E$25</f>
        <v>43500</v>
      </c>
      <c r="AF25" s="369"/>
      <c r="AG25" s="369">
        <f>$E$25</f>
        <v>43500</v>
      </c>
    </row>
    <row r="26" spans="1:33" s="350" customFormat="1" ht="14.25">
      <c r="A26" s="350" t="s">
        <v>931</v>
      </c>
      <c r="C26" s="390">
        <v>1.02</v>
      </c>
      <c r="E26" s="369">
        <f>Application!AC868</f>
        <v>824</v>
      </c>
      <c r="F26" s="369"/>
      <c r="G26" s="369">
        <f>E26*$C$26</f>
        <v>840.48</v>
      </c>
      <c r="H26" s="369"/>
      <c r="I26" s="369">
        <f>G26*$C$26</f>
        <v>857.28960000000006</v>
      </c>
      <c r="J26" s="369"/>
      <c r="K26" s="369">
        <f>I26*$C$26</f>
        <v>874.43539200000009</v>
      </c>
      <c r="L26" s="369"/>
      <c r="M26" s="369">
        <f>K26*$C$26</f>
        <v>891.92409984000005</v>
      </c>
      <c r="N26" s="369"/>
      <c r="O26" s="369">
        <f>M26*$C$26</f>
        <v>909.76258183680011</v>
      </c>
      <c r="P26" s="369"/>
      <c r="Q26" s="369">
        <f>O26*$C$26</f>
        <v>927.95783347353608</v>
      </c>
      <c r="R26" s="369"/>
      <c r="S26" s="369">
        <f>Q26*$C$26</f>
        <v>946.51699014300686</v>
      </c>
      <c r="T26" s="369"/>
      <c r="U26" s="369">
        <f>S26*$C$26</f>
        <v>965.44732994586707</v>
      </c>
      <c r="V26" s="369"/>
      <c r="W26" s="369">
        <f>U26*$C$26</f>
        <v>984.75627654478444</v>
      </c>
      <c r="X26" s="369"/>
      <c r="Y26" s="369">
        <f>W26*$C$26</f>
        <v>1004.4514020756801</v>
      </c>
      <c r="Z26" s="369"/>
      <c r="AA26" s="369">
        <f>Y26*$C$26</f>
        <v>1024.5404301171936</v>
      </c>
      <c r="AB26" s="369"/>
      <c r="AC26" s="369">
        <f>AA26*$C$26</f>
        <v>1045.0312387195374</v>
      </c>
      <c r="AD26" s="369"/>
      <c r="AE26" s="369">
        <f>AC26*$C$26</f>
        <v>1065.9318634939282</v>
      </c>
      <c r="AF26" s="369"/>
      <c r="AG26" s="369">
        <f>AE26*$C$26</f>
        <v>1087.2505007638067</v>
      </c>
    </row>
    <row r="27" spans="1:33" s="350" customFormat="1" ht="14.25">
      <c r="A27" s="373" t="str">
        <f>Application!E869</f>
        <v>Annual Bond Monitoring Fee:</v>
      </c>
      <c r="B27" s="373"/>
      <c r="C27" s="509">
        <v>1</v>
      </c>
      <c r="E27" s="369">
        <f>Application!AC869</f>
        <v>7793</v>
      </c>
      <c r="F27" s="369"/>
      <c r="G27" s="369">
        <f>E27*$C$27</f>
        <v>7793</v>
      </c>
      <c r="H27" s="369"/>
      <c r="I27" s="369">
        <f>G27*$C$27</f>
        <v>7793</v>
      </c>
      <c r="J27" s="369"/>
      <c r="K27" s="369">
        <f>I27*$C$27</f>
        <v>7793</v>
      </c>
      <c r="L27" s="369"/>
      <c r="M27" s="369">
        <f>K27*$C$27</f>
        <v>7793</v>
      </c>
      <c r="N27" s="369"/>
      <c r="O27" s="369">
        <f>M27*$C$27</f>
        <v>7793</v>
      </c>
      <c r="P27" s="369"/>
      <c r="Q27" s="369">
        <f>O27*$C$27</f>
        <v>7793</v>
      </c>
      <c r="R27" s="369"/>
      <c r="S27" s="369">
        <f>Q27*$C$27</f>
        <v>7793</v>
      </c>
      <c r="T27" s="369"/>
      <c r="U27" s="369">
        <f>S27*$C$27</f>
        <v>7793</v>
      </c>
      <c r="V27" s="369"/>
      <c r="W27" s="369">
        <f>U27*$C$27</f>
        <v>7793</v>
      </c>
      <c r="X27" s="369"/>
      <c r="Y27" s="369">
        <f>W27*$C$27</f>
        <v>7793</v>
      </c>
      <c r="Z27" s="369"/>
      <c r="AA27" s="369">
        <f>Y27*$C$27</f>
        <v>7793</v>
      </c>
      <c r="AB27" s="369"/>
      <c r="AC27" s="369">
        <f>AA27*$C$27</f>
        <v>7793</v>
      </c>
      <c r="AD27" s="369"/>
      <c r="AE27" s="369">
        <f>AC27*$C$27</f>
        <v>7793</v>
      </c>
      <c r="AF27" s="369"/>
      <c r="AG27" s="369">
        <f>AE27*$C$27</f>
        <v>7793</v>
      </c>
    </row>
    <row r="28" spans="1:33" s="350" customFormat="1" ht="14.25" hidden="1">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838377</v>
      </c>
      <c r="G30" s="370">
        <f>SUM(G21:G28)</f>
        <v>865912.57999999984</v>
      </c>
      <c r="I30" s="370">
        <f>SUM(I21:I28)</f>
        <v>894411.65809999988</v>
      </c>
      <c r="K30" s="370">
        <f>SUM(K21:K28)</f>
        <v>923907.95178949984</v>
      </c>
      <c r="M30" s="370">
        <f>SUM(M21:M28)</f>
        <v>954436.3585712522</v>
      </c>
      <c r="O30" s="370">
        <f>SUM(O21:O28)</f>
        <v>986032.9972597484</v>
      </c>
      <c r="Q30" s="370">
        <f>SUM(Q21:Q28)</f>
        <v>1018735.2507251118</v>
      </c>
      <c r="S30" s="370">
        <f>SUM(S21:S28)</f>
        <v>1052581.8101329885</v>
      </c>
      <c r="U30" s="370">
        <f>SUM(U21:U28)</f>
        <v>1087612.7207327909</v>
      </c>
      <c r="W30" s="370">
        <f>SUM(W21:W28)</f>
        <v>1123869.4292484894</v>
      </c>
      <c r="Y30" s="370">
        <f>SUM(Y21:Y28)</f>
        <v>1161394.8329280384</v>
      </c>
      <c r="AA30" s="370">
        <f>SUM(AA21:AA28)</f>
        <v>1200233.3303094883</v>
      </c>
      <c r="AC30" s="370">
        <f>SUM(AC21:AC28)</f>
        <v>1240430.8737638688</v>
      </c>
      <c r="AE30" s="370">
        <f>SUM(AE21:AE28)</f>
        <v>1282035.0238770233</v>
      </c>
      <c r="AG30" s="370">
        <f>SUM(AG21:AG28)</f>
        <v>1325095.0057347666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476122.80000000005</v>
      </c>
      <c r="G32" s="370">
        <f>G10-G30</f>
        <v>481449.71500000008</v>
      </c>
      <c r="I32" s="370">
        <f>I10-I30</f>
        <v>486634.6942749999</v>
      </c>
      <c r="K32" s="370">
        <f>K10-K30</f>
        <v>491664.55939487473</v>
      </c>
      <c r="M32" s="370">
        <f>M10-M30</f>
        <v>496525.46539273171</v>
      </c>
      <c r="O32" s="370">
        <f>O10-O30</f>
        <v>501202.87230333523</v>
      </c>
      <c r="Q32" s="370">
        <f>Q10-Q30</f>
        <v>505681.51557704865</v>
      </c>
      <c r="S32" s="370">
        <f>S10-S30</f>
        <v>509945.37532672565</v>
      </c>
      <c r="U32" s="370">
        <f>U10-U30</f>
        <v>513977.64436341613</v>
      </c>
      <c r="W32" s="370">
        <f>W10-W30</f>
        <v>517760.69497512258</v>
      </c>
      <c r="Y32" s="370">
        <f>Y10-Y30</f>
        <v>521276.04440116417</v>
      </c>
      <c r="AA32" s="370">
        <f>AA10-AA30</f>
        <v>524504.31895294413</v>
      </c>
      <c r="AC32" s="370">
        <f>AC10-AC30</f>
        <v>527425.21673012408</v>
      </c>
      <c r="AE32" s="370">
        <f>AE10-AE30</f>
        <v>530017.46887931926</v>
      </c>
      <c r="AG32" s="370">
        <f>AG10-AG30</f>
        <v>532258.7993404842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Tax-Exempt Bonds Permanent (CCRC)</v>
      </c>
      <c r="B35" s="373"/>
      <c r="C35" s="367"/>
      <c r="E35" s="369">
        <f>Application!AB618</f>
        <v>355005</v>
      </c>
      <c r="F35" s="369"/>
      <c r="G35" s="369">
        <f>$E$35</f>
        <v>355005</v>
      </c>
      <c r="H35" s="369"/>
      <c r="I35" s="369">
        <f>$E$35</f>
        <v>355005</v>
      </c>
      <c r="J35" s="369"/>
      <c r="K35" s="369">
        <f>$E$35</f>
        <v>355005</v>
      </c>
      <c r="L35" s="369"/>
      <c r="M35" s="369">
        <f>$E$35</f>
        <v>355005</v>
      </c>
      <c r="N35" s="369"/>
      <c r="O35" s="369">
        <f>$E$35</f>
        <v>355005</v>
      </c>
      <c r="P35" s="369"/>
      <c r="Q35" s="369">
        <f>$E$35</f>
        <v>355005</v>
      </c>
      <c r="R35" s="369"/>
      <c r="S35" s="369">
        <f>$E$35</f>
        <v>355005</v>
      </c>
      <c r="T35" s="369"/>
      <c r="U35" s="369">
        <f>$E$35</f>
        <v>355005</v>
      </c>
      <c r="V35" s="369"/>
      <c r="W35" s="369">
        <f>$E$35</f>
        <v>355005</v>
      </c>
      <c r="X35" s="369"/>
      <c r="Y35" s="369">
        <f>$E$35</f>
        <v>355005</v>
      </c>
      <c r="Z35" s="369"/>
      <c r="AA35" s="369">
        <f>$E$35</f>
        <v>355005</v>
      </c>
      <c r="AB35" s="369"/>
      <c r="AC35" s="369">
        <f>$E$35</f>
        <v>355005</v>
      </c>
      <c r="AD35" s="369"/>
      <c r="AE35" s="369">
        <f>$E$35</f>
        <v>355005</v>
      </c>
      <c r="AF35" s="369"/>
      <c r="AG35" s="369">
        <f>$E$35</f>
        <v>355005</v>
      </c>
    </row>
    <row r="36" spans="1:35" s="350" customFormat="1" ht="14.25">
      <c r="A36" s="372" t="str">
        <f>Application!C619</f>
        <v>HCD AHSC Loan</v>
      </c>
      <c r="B36" s="373"/>
      <c r="C36" s="367"/>
      <c r="E36" s="369">
        <f>Application!AB619</f>
        <v>53667</v>
      </c>
      <c r="F36" s="369"/>
      <c r="G36" s="369">
        <f>$E$36</f>
        <v>53667</v>
      </c>
      <c r="H36" s="369"/>
      <c r="I36" s="369">
        <f>$E$36</f>
        <v>53667</v>
      </c>
      <c r="J36" s="369"/>
      <c r="K36" s="369">
        <f>$E$36</f>
        <v>53667</v>
      </c>
      <c r="L36" s="369"/>
      <c r="M36" s="369">
        <f>$E$36</f>
        <v>53667</v>
      </c>
      <c r="N36" s="369"/>
      <c r="O36" s="369">
        <f>$E$36</f>
        <v>53667</v>
      </c>
      <c r="P36" s="369"/>
      <c r="Q36" s="369">
        <f>$E$36</f>
        <v>53667</v>
      </c>
      <c r="R36" s="369"/>
      <c r="S36" s="369">
        <f>$E$36</f>
        <v>53667</v>
      </c>
      <c r="T36" s="369"/>
      <c r="U36" s="369">
        <f>$E$36</f>
        <v>53667</v>
      </c>
      <c r="V36" s="369"/>
      <c r="W36" s="369">
        <f>$E$36</f>
        <v>53667</v>
      </c>
      <c r="X36" s="369"/>
      <c r="Y36" s="369">
        <f>$E$36</f>
        <v>53667</v>
      </c>
      <c r="Z36" s="369"/>
      <c r="AA36" s="369">
        <f>$E$36</f>
        <v>53667</v>
      </c>
      <c r="AB36" s="369"/>
      <c r="AC36" s="369">
        <f>$E$36</f>
        <v>53667</v>
      </c>
      <c r="AD36" s="369"/>
      <c r="AE36" s="369">
        <f>$E$36</f>
        <v>53667</v>
      </c>
      <c r="AF36" s="369"/>
      <c r="AG36" s="369">
        <f>$E$36</f>
        <v>53667</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408672</v>
      </c>
      <c r="G38" s="370">
        <f>SUM(G35:G37)</f>
        <v>408672</v>
      </c>
      <c r="I38" s="370">
        <f>SUM(I35:I37)</f>
        <v>408672</v>
      </c>
      <c r="K38" s="370">
        <f>SUM(K35:K37)</f>
        <v>408672</v>
      </c>
      <c r="M38" s="370">
        <f>SUM(M35:M37)</f>
        <v>408672</v>
      </c>
      <c r="O38" s="370">
        <f>SUM(O35:O37)</f>
        <v>408672</v>
      </c>
      <c r="Q38" s="370">
        <f>SUM(Q35:Q37)</f>
        <v>408672</v>
      </c>
      <c r="S38" s="370">
        <f>SUM(S35:S37)</f>
        <v>408672</v>
      </c>
      <c r="U38" s="370">
        <f>SUM(U35:U37)</f>
        <v>408672</v>
      </c>
      <c r="W38" s="370">
        <f>SUM(W35:W37)</f>
        <v>408672</v>
      </c>
      <c r="Y38" s="370">
        <f>SUM(Y35:Y37)</f>
        <v>408672</v>
      </c>
      <c r="AA38" s="370">
        <f>SUM(AA35:AA37)</f>
        <v>408672</v>
      </c>
      <c r="AC38" s="370">
        <f>SUM(AC35:AC37)</f>
        <v>408672</v>
      </c>
      <c r="AE38" s="370">
        <f>SUM(AE35:AE37)</f>
        <v>408672</v>
      </c>
      <c r="AG38" s="370">
        <f>SUM(AG35:AG37)</f>
        <v>408672</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67450.800000000047</v>
      </c>
      <c r="G40" s="370">
        <f>G32-G38</f>
        <v>72777.715000000084</v>
      </c>
      <c r="I40" s="370">
        <f>I32-I38</f>
        <v>77962.6942749999</v>
      </c>
      <c r="K40" s="370">
        <f>K32-K38</f>
        <v>82992.559394874726</v>
      </c>
      <c r="M40" s="370">
        <f>M32-M38</f>
        <v>87853.465392731712</v>
      </c>
      <c r="O40" s="370">
        <f>O32-O38</f>
        <v>92530.872303335229</v>
      </c>
      <c r="Q40" s="370">
        <f>Q32-Q38</f>
        <v>97009.515577048645</v>
      </c>
      <c r="S40" s="370">
        <f>S32-S38</f>
        <v>101273.37532672565</v>
      </c>
      <c r="U40" s="370">
        <f>U32-U38</f>
        <v>105305.64436341613</v>
      </c>
      <c r="W40" s="370">
        <f>W32-W38</f>
        <v>109088.69497512258</v>
      </c>
      <c r="Y40" s="370">
        <f>Y32-Y38</f>
        <v>112604.04440116417</v>
      </c>
      <c r="AA40" s="370">
        <f>AA32-AA38</f>
        <v>115832.31895294413</v>
      </c>
      <c r="AC40" s="370">
        <f>AC32-AC38</f>
        <v>118753.21673012408</v>
      </c>
      <c r="AE40" s="370">
        <f>AE32-AE38</f>
        <v>121345.46887931926</v>
      </c>
      <c r="AG40" s="370">
        <f>AG32-AG38</f>
        <v>123586.7993404842</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4.8747257321758469E-2</v>
      </c>
      <c r="G42" s="374">
        <f>G40/(G4+G6+G8)</f>
        <v>5.1314208143252285E-2</v>
      </c>
      <c r="I42" s="374">
        <f>I40/(I4+I6+I8)</f>
        <v>5.3629307541980989E-2</v>
      </c>
      <c r="K42" s="374">
        <f>K40/(K4+K6+K8)</f>
        <v>5.569685113422064E-2</v>
      </c>
      <c r="M42" s="374">
        <f>M40/(M4+M6+M8)</f>
        <v>5.7521011748663906E-2</v>
      </c>
      <c r="O42" s="374">
        <f>O40/(O4+O6+O8)</f>
        <v>5.9105842245448792E-2</v>
      </c>
      <c r="Q42" s="374">
        <f>Q40/(Q4+Q6+Q8)</f>
        <v>6.0455278264716375E-2</v>
      </c>
      <c r="S42" s="374">
        <f>S40/(S4+S6+S8)</f>
        <v>6.157314090639858E-2</v>
      </c>
      <c r="U42" s="374">
        <f>U40/(U4+U6+U8)</f>
        <v>6.2463139342896788E-2</v>
      </c>
      <c r="W42" s="374">
        <f>W40/(W4+W6+W8)</f>
        <v>6.3128873366269961E-2</v>
      </c>
      <c r="Y42" s="374">
        <f>Y40/(Y4+Y6+Y8)</f>
        <v>6.3573835871515647E-2</v>
      </c>
      <c r="AA42" s="374">
        <f>AA40/(AA4+AA6+AA8)</f>
        <v>6.38014152774799E-2</v>
      </c>
      <c r="AC42" s="374">
        <f>AC40/(AC4+AC6+AC8)</f>
        <v>6.3814897886905364E-2</v>
      </c>
      <c r="AE42" s="374">
        <f>AE40/(AE4+AE6+AE8)</f>
        <v>6.3617470187081471E-2</v>
      </c>
      <c r="AG42" s="374">
        <f>AG40/(AG4+AG6+AG8)</f>
        <v>6.3212221092525347E-2</v>
      </c>
    </row>
    <row r="43" spans="1:35" s="374" customFormat="1" ht="14.25">
      <c r="A43" s="374" t="s">
        <v>939</v>
      </c>
      <c r="C43" s="367"/>
      <c r="E43" s="374">
        <f>E40/E38</f>
        <v>0.16504874324641777</v>
      </c>
      <c r="G43" s="374">
        <f>G40/G38</f>
        <v>0.17808343855218875</v>
      </c>
      <c r="I43" s="374">
        <f>I40/I38</f>
        <v>0.19077082421844388</v>
      </c>
      <c r="K43" s="374">
        <f>K40/K38</f>
        <v>0.20307865328398991</v>
      </c>
      <c r="M43" s="374">
        <f>M40/M38</f>
        <v>0.21497304780540805</v>
      </c>
      <c r="O43" s="374">
        <f>O40/O38</f>
        <v>0.22641842921300023</v>
      </c>
      <c r="Q43" s="374">
        <f>Q40/Q38</f>
        <v>0.23737744591518051</v>
      </c>
      <c r="S43" s="374">
        <f>S40/S38</f>
        <v>0.2478108980471519</v>
      </c>
      <c r="U43" s="374">
        <f>U40/U38</f>
        <v>0.25767765925587299</v>
      </c>
      <c r="W43" s="374">
        <f>W40/W38</f>
        <v>0.26693459540933212</v>
      </c>
      <c r="Y43" s="374">
        <f>Y40/Y38</f>
        <v>0.27553648011403808</v>
      </c>
      <c r="AA43" s="374">
        <f>AA40/AA38</f>
        <v>0.28343590692032761</v>
      </c>
      <c r="AC43" s="374">
        <f>AC40/AC38</f>
        <v>0.29058319809070376</v>
      </c>
      <c r="AE43" s="374">
        <f>AE40/AE38</f>
        <v>0.29692630980179524</v>
      </c>
      <c r="AG43" s="374">
        <f>AG40/AG38</f>
        <v>0.3024107336457702</v>
      </c>
    </row>
    <row r="44" spans="1:35" s="375" customFormat="1" ht="14.25">
      <c r="A44" s="375" t="s">
        <v>937</v>
      </c>
      <c r="C44" s="376"/>
      <c r="E44" s="375">
        <f>E32/E38</f>
        <v>1.1650487432464178</v>
      </c>
      <c r="G44" s="375">
        <f>G32/G38</f>
        <v>1.1780834385521888</v>
      </c>
      <c r="I44" s="375">
        <f>I32/I38</f>
        <v>1.1907708242184438</v>
      </c>
      <c r="K44" s="375">
        <f>K32/K38</f>
        <v>1.2030786532839899</v>
      </c>
      <c r="M44" s="375">
        <f>M32/M38</f>
        <v>1.2149730478054079</v>
      </c>
      <c r="O44" s="375">
        <f>O32/O38</f>
        <v>1.2264184292130003</v>
      </c>
      <c r="Q44" s="375">
        <f>Q32/Q38</f>
        <v>1.2373774459151805</v>
      </c>
      <c r="S44" s="375">
        <f>S32/S38</f>
        <v>1.2478108980471518</v>
      </c>
      <c r="U44" s="375">
        <f>U32/U38</f>
        <v>1.2576776592558729</v>
      </c>
      <c r="W44" s="375">
        <f>W32/W38</f>
        <v>1.2669345954093321</v>
      </c>
      <c r="Y44" s="375">
        <f>Y32/Y38</f>
        <v>1.2755364801140381</v>
      </c>
      <c r="AA44" s="375">
        <f>AA32/AA38</f>
        <v>1.2834359069203276</v>
      </c>
      <c r="AC44" s="375">
        <f>AC32/AC38</f>
        <v>1.2905831980907037</v>
      </c>
      <c r="AE44" s="375">
        <f>AE32/AE38</f>
        <v>1.2969263098017951</v>
      </c>
      <c r="AG44" s="375">
        <f>AG32/AG38</f>
        <v>1.3024107336457702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5000</v>
      </c>
      <c r="G47" s="255">
        <f>E47</f>
        <v>5000</v>
      </c>
      <c r="I47" s="255">
        <f t="shared" ref="I47:AA48" si="1">G47</f>
        <v>5000</v>
      </c>
      <c r="K47" s="255">
        <f t="shared" si="1"/>
        <v>5000</v>
      </c>
      <c r="M47" s="255">
        <f t="shared" si="1"/>
        <v>5000</v>
      </c>
      <c r="O47" s="255">
        <f t="shared" si="1"/>
        <v>5000</v>
      </c>
      <c r="Q47" s="255">
        <f t="shared" si="1"/>
        <v>5000</v>
      </c>
      <c r="S47" s="255">
        <f t="shared" si="1"/>
        <v>5000</v>
      </c>
      <c r="U47" s="255">
        <f t="shared" si="1"/>
        <v>5000</v>
      </c>
      <c r="W47" s="255">
        <f t="shared" si="1"/>
        <v>5000</v>
      </c>
      <c r="Y47" s="255">
        <f t="shared" si="1"/>
        <v>5000</v>
      </c>
      <c r="AA47" s="255">
        <f t="shared" si="1"/>
        <v>5000</v>
      </c>
      <c r="AC47" s="255">
        <f t="shared" ref="AC47:AC48" si="2">AA47</f>
        <v>5000</v>
      </c>
      <c r="AE47" s="255">
        <f t="shared" ref="AE47:AE48" si="3">AC47</f>
        <v>5000</v>
      </c>
      <c r="AG47" s="255">
        <f t="shared" ref="AG47:AG48" si="4">AE47</f>
        <v>5000</v>
      </c>
    </row>
    <row r="48" spans="1:35" s="152" customFormat="1" ht="14.25">
      <c r="A48" s="152" t="s">
        <v>942</v>
      </c>
      <c r="C48" s="394"/>
      <c r="E48" s="384">
        <v>25000</v>
      </c>
      <c r="F48" s="363"/>
      <c r="G48" s="369">
        <f>E48</f>
        <v>25000</v>
      </c>
      <c r="H48" s="369"/>
      <c r="I48" s="369">
        <f t="shared" si="1"/>
        <v>25000</v>
      </c>
      <c r="J48" s="369"/>
      <c r="K48" s="369">
        <f t="shared" si="1"/>
        <v>25000</v>
      </c>
      <c r="L48" s="369"/>
      <c r="M48" s="369">
        <f t="shared" si="1"/>
        <v>25000</v>
      </c>
      <c r="N48" s="369"/>
      <c r="O48" s="369">
        <f t="shared" si="1"/>
        <v>25000</v>
      </c>
      <c r="P48" s="369"/>
      <c r="Q48" s="369">
        <f t="shared" si="1"/>
        <v>25000</v>
      </c>
      <c r="R48" s="369"/>
      <c r="S48" s="369">
        <f t="shared" si="1"/>
        <v>25000</v>
      </c>
      <c r="T48" s="369"/>
      <c r="U48" s="369">
        <f t="shared" si="1"/>
        <v>25000</v>
      </c>
      <c r="V48" s="369"/>
      <c r="W48" s="369">
        <f t="shared" si="1"/>
        <v>25000</v>
      </c>
      <c r="X48" s="369"/>
      <c r="Y48" s="369">
        <f t="shared" si="1"/>
        <v>25000</v>
      </c>
      <c r="Z48" s="369"/>
      <c r="AA48" s="369">
        <f t="shared" si="1"/>
        <v>25000</v>
      </c>
      <c r="AB48" s="369"/>
      <c r="AC48" s="369">
        <f t="shared" si="2"/>
        <v>25000</v>
      </c>
      <c r="AD48" s="369"/>
      <c r="AE48" s="369">
        <f t="shared" si="3"/>
        <v>25000</v>
      </c>
      <c r="AF48" s="369"/>
      <c r="AG48" s="369">
        <f t="shared" si="4"/>
        <v>25000</v>
      </c>
      <c r="AH48" s="363"/>
      <c r="AI48" s="363"/>
    </row>
    <row r="49" spans="1:16384"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16384"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16384"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16384" s="152" customFormat="1">
      <c r="A52" s="255" t="s">
        <v>940</v>
      </c>
      <c r="C52" s="380"/>
      <c r="E52" s="363">
        <f>SUM(E47:E51)</f>
        <v>30000</v>
      </c>
      <c r="F52" s="363"/>
      <c r="G52" s="363">
        <f>SUM(G47:G51)</f>
        <v>30000</v>
      </c>
      <c r="H52" s="363"/>
      <c r="I52" s="363">
        <f>SUM(I47:I51)</f>
        <v>30000</v>
      </c>
      <c r="J52" s="363"/>
      <c r="K52" s="363">
        <f>SUM(K47:K51)</f>
        <v>30000</v>
      </c>
      <c r="L52" s="363"/>
      <c r="M52" s="363">
        <f>SUM(M47:M51)</f>
        <v>30000</v>
      </c>
      <c r="N52" s="363"/>
      <c r="O52" s="363">
        <f>SUM(O47:O51)</f>
        <v>30000</v>
      </c>
      <c r="P52" s="363"/>
      <c r="Q52" s="363">
        <f>SUM(Q47:Q51)</f>
        <v>30000</v>
      </c>
      <c r="R52" s="363"/>
      <c r="S52" s="363">
        <f>SUM(S47:S51)</f>
        <v>30000</v>
      </c>
      <c r="T52" s="363"/>
      <c r="U52" s="363">
        <f>SUM(U47:U51)</f>
        <v>30000</v>
      </c>
      <c r="V52" s="363"/>
      <c r="W52" s="363">
        <f>SUM(W47:W51)</f>
        <v>30000</v>
      </c>
      <c r="X52" s="363"/>
      <c r="Y52" s="363">
        <f>SUM(Y47:Y51)</f>
        <v>30000</v>
      </c>
      <c r="Z52" s="363"/>
      <c r="AA52" s="363">
        <f>SUM(AA47:AA51)</f>
        <v>30000</v>
      </c>
      <c r="AB52" s="363"/>
      <c r="AC52" s="363">
        <f>SUM(AC47:AC51)</f>
        <v>30000</v>
      </c>
      <c r="AD52" s="363"/>
      <c r="AE52" s="363">
        <f>SUM(AE47:AE51)</f>
        <v>30000</v>
      </c>
      <c r="AF52" s="363"/>
      <c r="AG52" s="363">
        <f>SUM(AG47:AG51)</f>
        <v>30000</v>
      </c>
      <c r="AH52" s="363"/>
      <c r="AI52" s="363"/>
    </row>
    <row r="53" spans="1:16384"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16384" s="255" customFormat="1">
      <c r="A54" s="255" t="s">
        <v>945</v>
      </c>
      <c r="C54" s="381"/>
      <c r="E54" s="255">
        <f>E40-E52</f>
        <v>37450.800000000047</v>
      </c>
      <c r="G54" s="255">
        <f>G40-G52</f>
        <v>42777.715000000084</v>
      </c>
      <c r="H54" s="960"/>
      <c r="I54" s="255">
        <f>I40-I52</f>
        <v>47962.6942749999</v>
      </c>
      <c r="K54" s="255">
        <f>K40-K52</f>
        <v>52992.559394874726</v>
      </c>
      <c r="M54" s="255">
        <f>M40-M52</f>
        <v>57853.465392731712</v>
      </c>
      <c r="N54" s="960"/>
      <c r="O54" s="255">
        <f>O40-O52</f>
        <v>62530.872303335229</v>
      </c>
      <c r="Q54" s="255">
        <f>Q40-Q52</f>
        <v>67009.515577048645</v>
      </c>
      <c r="R54" s="960"/>
      <c r="S54" s="255">
        <f>S40-S52</f>
        <v>71273.375326725654</v>
      </c>
      <c r="U54" s="255">
        <f>U40-U52</f>
        <v>75305.644363416126</v>
      </c>
      <c r="W54" s="255">
        <f>W40-W52</f>
        <v>79088.694975122577</v>
      </c>
      <c r="Y54" s="255">
        <f>Y40-Y52</f>
        <v>82604.044401164167</v>
      </c>
      <c r="AA54" s="255">
        <f>AA40-AA52</f>
        <v>85832.31895294413</v>
      </c>
      <c r="AC54" s="255">
        <f>AC40-AC52</f>
        <v>88753.216730124084</v>
      </c>
      <c r="AE54" s="255">
        <f>AE40-AE52</f>
        <v>91345.468879319262</v>
      </c>
      <c r="AG54" s="255">
        <f>AG40-AG52</f>
        <v>93586.799340484198</v>
      </c>
    </row>
    <row r="55" spans="1:16384" s="152" customFormat="1" ht="8.25" customHeight="1">
      <c r="C55" s="380"/>
      <c r="E55" s="363"/>
      <c r="F55" s="961"/>
      <c r="G55" s="363"/>
      <c r="H55" s="961"/>
      <c r="I55" s="363"/>
      <c r="J55" s="363"/>
      <c r="K55" s="363"/>
      <c r="L55" s="961"/>
      <c r="M55" s="363"/>
      <c r="N55" s="961"/>
      <c r="O55" s="363"/>
      <c r="P55" s="961"/>
      <c r="Q55" s="363"/>
      <c r="R55" s="961"/>
      <c r="S55" s="363"/>
      <c r="T55" s="961"/>
      <c r="U55" s="363"/>
      <c r="V55" s="363"/>
      <c r="W55" s="363"/>
      <c r="X55" s="363"/>
      <c r="Y55" s="363"/>
      <c r="Z55" s="363"/>
      <c r="AA55" s="363"/>
      <c r="AB55" s="363"/>
      <c r="AC55" s="363"/>
      <c r="AD55" s="961"/>
      <c r="AE55" s="363"/>
      <c r="AF55" s="363"/>
      <c r="AG55" s="363"/>
      <c r="AH55" s="363"/>
      <c r="AI55" s="363"/>
    </row>
    <row r="56" spans="1:16384" s="255" customFormat="1">
      <c r="A56" s="255" t="s">
        <v>944</v>
      </c>
      <c r="C56" s="381"/>
      <c r="E56" s="383">
        <f>E54*0.5</f>
        <v>18725.400000000023</v>
      </c>
      <c r="F56" s="960"/>
      <c r="G56" s="383">
        <f t="shared" ref="G56:AG56" si="5">G54*0.5</f>
        <v>21388.857500000042</v>
      </c>
      <c r="H56" s="960"/>
      <c r="I56" s="383">
        <f t="shared" si="5"/>
        <v>23981.34713749995</v>
      </c>
      <c r="J56" s="383"/>
      <c r="K56" s="383">
        <f t="shared" si="5"/>
        <v>26496.279697437363</v>
      </c>
      <c r="L56" s="960"/>
      <c r="M56" s="383">
        <f t="shared" si="5"/>
        <v>28926.732696365856</v>
      </c>
      <c r="N56" s="960"/>
      <c r="O56" s="383">
        <f t="shared" si="5"/>
        <v>31265.436151667614</v>
      </c>
      <c r="P56" s="960"/>
      <c r="Q56" s="383">
        <f t="shared" si="5"/>
        <v>33504.757788524323</v>
      </c>
      <c r="R56" s="960"/>
      <c r="S56" s="383">
        <f t="shared" si="5"/>
        <v>35636.687663362827</v>
      </c>
      <c r="T56" s="960"/>
      <c r="U56" s="383">
        <f t="shared" si="5"/>
        <v>37652.822181708063</v>
      </c>
      <c r="V56" s="960"/>
      <c r="W56" s="383">
        <f t="shared" si="5"/>
        <v>39544.347487561288</v>
      </c>
      <c r="X56" s="383"/>
      <c r="Y56" s="383">
        <f t="shared" si="5"/>
        <v>41302.022200582083</v>
      </c>
      <c r="Z56" s="383"/>
      <c r="AA56" s="383">
        <f t="shared" si="5"/>
        <v>42916.159476472065</v>
      </c>
      <c r="AB56" s="383"/>
      <c r="AC56" s="383">
        <f t="shared" si="5"/>
        <v>44376.608365062042</v>
      </c>
      <c r="AD56" s="960"/>
      <c r="AE56" s="383">
        <f t="shared" si="5"/>
        <v>45672.734439659631</v>
      </c>
      <c r="AF56" s="383"/>
      <c r="AG56" s="383">
        <f t="shared" si="5"/>
        <v>46793.399670242099</v>
      </c>
    </row>
    <row r="57" spans="1:16384" s="152" customFormat="1" ht="8.25" customHeight="1">
      <c r="C57" s="380"/>
      <c r="E57" s="363"/>
      <c r="F57" s="961"/>
      <c r="G57" s="363"/>
      <c r="H57" s="961"/>
      <c r="I57" s="363"/>
      <c r="J57" s="363"/>
      <c r="K57" s="363"/>
      <c r="L57" s="961"/>
      <c r="M57" s="363"/>
      <c r="N57" s="961"/>
      <c r="O57" s="363"/>
      <c r="P57" s="961"/>
      <c r="Q57" s="363"/>
      <c r="R57" s="961"/>
      <c r="S57" s="363"/>
      <c r="T57" s="961"/>
      <c r="U57" s="363"/>
      <c r="V57" s="961"/>
      <c r="W57" s="363"/>
      <c r="X57" s="363"/>
      <c r="Y57" s="363"/>
      <c r="Z57" s="363"/>
      <c r="AA57" s="363"/>
      <c r="AB57" s="363"/>
      <c r="AC57" s="363"/>
      <c r="AD57" s="961"/>
      <c r="AE57" s="363"/>
      <c r="AF57" s="363"/>
      <c r="AG57" s="363"/>
      <c r="AH57" s="363"/>
      <c r="AI57" s="363"/>
    </row>
    <row r="58" spans="1:16384" s="152" customFormat="1">
      <c r="A58" s="152" t="s">
        <v>949</v>
      </c>
      <c r="C58" s="380"/>
      <c r="E58" s="363"/>
      <c r="F58" s="961"/>
      <c r="G58" s="363"/>
      <c r="H58" s="961"/>
      <c r="I58" s="363"/>
      <c r="J58" s="363"/>
      <c r="K58" s="363"/>
      <c r="L58" s="961"/>
      <c r="M58" s="363"/>
      <c r="N58" s="961"/>
      <c r="O58" s="363"/>
      <c r="P58" s="961"/>
      <c r="Q58" s="363"/>
      <c r="R58" s="961"/>
      <c r="S58" s="363"/>
      <c r="T58" s="961"/>
      <c r="U58" s="363"/>
      <c r="V58" s="961"/>
      <c r="W58" s="363"/>
      <c r="X58" s="363"/>
      <c r="Y58" s="363"/>
      <c r="Z58" s="363"/>
      <c r="AA58" s="363"/>
      <c r="AB58" s="363"/>
      <c r="AC58" s="363"/>
      <c r="AD58" s="961"/>
      <c r="AE58" s="363"/>
      <c r="AF58" s="363"/>
      <c r="AG58" s="363"/>
      <c r="AH58" s="363"/>
      <c r="AI58" s="363"/>
    </row>
    <row r="59" spans="1:16384" s="255" customFormat="1">
      <c r="A59" s="957" t="s">
        <v>1774</v>
      </c>
      <c r="B59" s="383"/>
      <c r="C59" s="381"/>
      <c r="E59" s="383">
        <f>E56</f>
        <v>18725.400000000023</v>
      </c>
      <c r="G59" s="383">
        <f>G56</f>
        <v>21388.857500000042</v>
      </c>
      <c r="H59" s="960"/>
      <c r="I59" s="383">
        <f t="shared" ref="I59:BS59" si="6">I56</f>
        <v>23981.34713749995</v>
      </c>
      <c r="J59" s="383"/>
      <c r="K59" s="383">
        <f t="shared" si="6"/>
        <v>26496.279697437363</v>
      </c>
      <c r="L59" s="960"/>
      <c r="M59" s="383">
        <f t="shared" si="6"/>
        <v>28926.732696365856</v>
      </c>
      <c r="N59" s="960"/>
      <c r="O59" s="383">
        <f t="shared" si="6"/>
        <v>31265.436151667614</v>
      </c>
      <c r="P59" s="960"/>
      <c r="Q59" s="383">
        <f t="shared" si="6"/>
        <v>33504.757788524323</v>
      </c>
      <c r="R59" s="960"/>
      <c r="S59" s="383">
        <f t="shared" si="6"/>
        <v>35636.687663362827</v>
      </c>
      <c r="T59" s="960"/>
      <c r="U59" s="383">
        <f t="shared" si="6"/>
        <v>37652.822181708063</v>
      </c>
      <c r="V59" s="960"/>
      <c r="W59" s="383">
        <f t="shared" si="6"/>
        <v>39544.347487561288</v>
      </c>
      <c r="X59" s="383"/>
      <c r="Y59" s="383">
        <f t="shared" si="6"/>
        <v>41302.022200582083</v>
      </c>
      <c r="Z59" s="383"/>
      <c r="AA59" s="383">
        <f t="shared" si="6"/>
        <v>42916.159476472065</v>
      </c>
      <c r="AB59" s="383"/>
      <c r="AC59" s="383">
        <f t="shared" si="6"/>
        <v>44376.608365062042</v>
      </c>
      <c r="AD59" s="960"/>
      <c r="AE59" s="383">
        <f t="shared" si="6"/>
        <v>45672.734439659631</v>
      </c>
      <c r="AF59" s="383"/>
      <c r="AG59" s="383">
        <f t="shared" si="6"/>
        <v>46793.399670242099</v>
      </c>
      <c r="AH59" s="960"/>
      <c r="AI59" s="383">
        <f t="shared" si="6"/>
        <v>0</v>
      </c>
      <c r="AJ59" s="383">
        <f t="shared" si="6"/>
        <v>0</v>
      </c>
      <c r="AK59" s="383">
        <f t="shared" si="6"/>
        <v>0</v>
      </c>
      <c r="AL59" s="383">
        <f t="shared" si="6"/>
        <v>0</v>
      </c>
      <c r="AM59" s="383">
        <f t="shared" si="6"/>
        <v>0</v>
      </c>
      <c r="AN59" s="383">
        <f t="shared" si="6"/>
        <v>0</v>
      </c>
      <c r="AO59" s="383">
        <f t="shared" si="6"/>
        <v>0</v>
      </c>
      <c r="AP59" s="383">
        <f t="shared" si="6"/>
        <v>0</v>
      </c>
      <c r="AQ59" s="383">
        <f t="shared" si="6"/>
        <v>0</v>
      </c>
      <c r="AR59" s="383">
        <f t="shared" si="6"/>
        <v>0</v>
      </c>
      <c r="AS59" s="383">
        <f t="shared" si="6"/>
        <v>0</v>
      </c>
      <c r="AT59" s="383">
        <f t="shared" si="6"/>
        <v>0</v>
      </c>
      <c r="AU59" s="383">
        <f t="shared" si="6"/>
        <v>0</v>
      </c>
      <c r="AV59" s="383">
        <f t="shared" si="6"/>
        <v>0</v>
      </c>
      <c r="AW59" s="383">
        <f t="shared" si="6"/>
        <v>0</v>
      </c>
      <c r="AX59" s="383">
        <f t="shared" si="6"/>
        <v>0</v>
      </c>
      <c r="AY59" s="383">
        <f t="shared" si="6"/>
        <v>0</v>
      </c>
      <c r="AZ59" s="383">
        <f t="shared" si="6"/>
        <v>0</v>
      </c>
      <c r="BA59" s="383">
        <f t="shared" si="6"/>
        <v>0</v>
      </c>
      <c r="BB59" s="383">
        <f t="shared" si="6"/>
        <v>0</v>
      </c>
      <c r="BC59" s="383">
        <f t="shared" si="6"/>
        <v>0</v>
      </c>
      <c r="BD59" s="383">
        <f t="shared" si="6"/>
        <v>0</v>
      </c>
      <c r="BE59" s="383">
        <f t="shared" si="6"/>
        <v>0</v>
      </c>
      <c r="BF59" s="383">
        <f t="shared" si="6"/>
        <v>0</v>
      </c>
      <c r="BG59" s="383">
        <f t="shared" si="6"/>
        <v>0</v>
      </c>
      <c r="BH59" s="383">
        <f t="shared" si="6"/>
        <v>0</v>
      </c>
      <c r="BI59" s="383">
        <f t="shared" si="6"/>
        <v>0</v>
      </c>
      <c r="BJ59" s="383">
        <f t="shared" si="6"/>
        <v>0</v>
      </c>
      <c r="BK59" s="383">
        <f t="shared" si="6"/>
        <v>0</v>
      </c>
      <c r="BL59" s="383">
        <f t="shared" si="6"/>
        <v>0</v>
      </c>
      <c r="BM59" s="383">
        <f t="shared" si="6"/>
        <v>0</v>
      </c>
      <c r="BN59" s="383">
        <f t="shared" si="6"/>
        <v>0</v>
      </c>
      <c r="BO59" s="383">
        <f t="shared" si="6"/>
        <v>0</v>
      </c>
      <c r="BP59" s="383">
        <f t="shared" si="6"/>
        <v>0</v>
      </c>
      <c r="BQ59" s="383">
        <f t="shared" si="6"/>
        <v>0</v>
      </c>
      <c r="BR59" s="383">
        <f t="shared" si="6"/>
        <v>0</v>
      </c>
      <c r="BS59" s="383">
        <f t="shared" si="6"/>
        <v>0</v>
      </c>
      <c r="BT59" s="383">
        <f t="shared" ref="BT59:EE59" si="7">BT56</f>
        <v>0</v>
      </c>
      <c r="BU59" s="383">
        <f t="shared" si="7"/>
        <v>0</v>
      </c>
      <c r="BV59" s="383">
        <f t="shared" si="7"/>
        <v>0</v>
      </c>
      <c r="BW59" s="383">
        <f t="shared" si="7"/>
        <v>0</v>
      </c>
      <c r="BX59" s="383">
        <f t="shared" si="7"/>
        <v>0</v>
      </c>
      <c r="BY59" s="383">
        <f t="shared" si="7"/>
        <v>0</v>
      </c>
      <c r="BZ59" s="383">
        <f t="shared" si="7"/>
        <v>0</v>
      </c>
      <c r="CA59" s="383">
        <f t="shared" si="7"/>
        <v>0</v>
      </c>
      <c r="CB59" s="383">
        <f t="shared" si="7"/>
        <v>0</v>
      </c>
      <c r="CC59" s="383">
        <f t="shared" si="7"/>
        <v>0</v>
      </c>
      <c r="CD59" s="383">
        <f t="shared" si="7"/>
        <v>0</v>
      </c>
      <c r="CE59" s="383">
        <f t="shared" si="7"/>
        <v>0</v>
      </c>
      <c r="CF59" s="383">
        <f t="shared" si="7"/>
        <v>0</v>
      </c>
      <c r="CG59" s="383">
        <f t="shared" si="7"/>
        <v>0</v>
      </c>
      <c r="CH59" s="383">
        <f t="shared" si="7"/>
        <v>0</v>
      </c>
      <c r="CI59" s="383">
        <f t="shared" si="7"/>
        <v>0</v>
      </c>
      <c r="CJ59" s="383">
        <f t="shared" si="7"/>
        <v>0</v>
      </c>
      <c r="CK59" s="383">
        <f t="shared" si="7"/>
        <v>0</v>
      </c>
      <c r="CL59" s="383">
        <f t="shared" si="7"/>
        <v>0</v>
      </c>
      <c r="CM59" s="383">
        <f t="shared" si="7"/>
        <v>0</v>
      </c>
      <c r="CN59" s="383">
        <f t="shared" si="7"/>
        <v>0</v>
      </c>
      <c r="CO59" s="383">
        <f t="shared" si="7"/>
        <v>0</v>
      </c>
      <c r="CP59" s="383">
        <f t="shared" si="7"/>
        <v>0</v>
      </c>
      <c r="CQ59" s="383">
        <f t="shared" si="7"/>
        <v>0</v>
      </c>
      <c r="CR59" s="383">
        <f t="shared" si="7"/>
        <v>0</v>
      </c>
      <c r="CS59" s="383">
        <f t="shared" si="7"/>
        <v>0</v>
      </c>
      <c r="CT59" s="383">
        <f t="shared" si="7"/>
        <v>0</v>
      </c>
      <c r="CU59" s="383">
        <f t="shared" si="7"/>
        <v>0</v>
      </c>
      <c r="CV59" s="383">
        <f t="shared" si="7"/>
        <v>0</v>
      </c>
      <c r="CW59" s="383">
        <f t="shared" si="7"/>
        <v>0</v>
      </c>
      <c r="CX59" s="383">
        <f t="shared" si="7"/>
        <v>0</v>
      </c>
      <c r="CY59" s="383">
        <f t="shared" si="7"/>
        <v>0</v>
      </c>
      <c r="CZ59" s="383">
        <f t="shared" si="7"/>
        <v>0</v>
      </c>
      <c r="DA59" s="383">
        <f t="shared" si="7"/>
        <v>0</v>
      </c>
      <c r="DB59" s="383">
        <f t="shared" si="7"/>
        <v>0</v>
      </c>
      <c r="DC59" s="383">
        <f t="shared" si="7"/>
        <v>0</v>
      </c>
      <c r="DD59" s="383">
        <f t="shared" si="7"/>
        <v>0</v>
      </c>
      <c r="DE59" s="383">
        <f t="shared" si="7"/>
        <v>0</v>
      </c>
      <c r="DF59" s="383">
        <f t="shared" si="7"/>
        <v>0</v>
      </c>
      <c r="DG59" s="383">
        <f t="shared" si="7"/>
        <v>0</v>
      </c>
      <c r="DH59" s="383">
        <f t="shared" si="7"/>
        <v>0</v>
      </c>
      <c r="DI59" s="383">
        <f t="shared" si="7"/>
        <v>0</v>
      </c>
      <c r="DJ59" s="383">
        <f t="shared" si="7"/>
        <v>0</v>
      </c>
      <c r="DK59" s="383">
        <f t="shared" si="7"/>
        <v>0</v>
      </c>
      <c r="DL59" s="383">
        <f t="shared" si="7"/>
        <v>0</v>
      </c>
      <c r="DM59" s="383">
        <f t="shared" si="7"/>
        <v>0</v>
      </c>
      <c r="DN59" s="383">
        <f t="shared" si="7"/>
        <v>0</v>
      </c>
      <c r="DO59" s="383">
        <f t="shared" si="7"/>
        <v>0</v>
      </c>
      <c r="DP59" s="383">
        <f t="shared" si="7"/>
        <v>0</v>
      </c>
      <c r="DQ59" s="383">
        <f t="shared" si="7"/>
        <v>0</v>
      </c>
      <c r="DR59" s="383">
        <f t="shared" si="7"/>
        <v>0</v>
      </c>
      <c r="DS59" s="383">
        <f t="shared" si="7"/>
        <v>0</v>
      </c>
      <c r="DT59" s="383">
        <f t="shared" si="7"/>
        <v>0</v>
      </c>
      <c r="DU59" s="383">
        <f t="shared" si="7"/>
        <v>0</v>
      </c>
      <c r="DV59" s="383">
        <f t="shared" si="7"/>
        <v>0</v>
      </c>
      <c r="DW59" s="383">
        <f t="shared" si="7"/>
        <v>0</v>
      </c>
      <c r="DX59" s="383">
        <f t="shared" si="7"/>
        <v>0</v>
      </c>
      <c r="DY59" s="383">
        <f t="shared" si="7"/>
        <v>0</v>
      </c>
      <c r="DZ59" s="383">
        <f t="shared" si="7"/>
        <v>0</v>
      </c>
      <c r="EA59" s="383">
        <f t="shared" si="7"/>
        <v>0</v>
      </c>
      <c r="EB59" s="383">
        <f t="shared" si="7"/>
        <v>0</v>
      </c>
      <c r="EC59" s="383">
        <f t="shared" si="7"/>
        <v>0</v>
      </c>
      <c r="ED59" s="383">
        <f t="shared" si="7"/>
        <v>0</v>
      </c>
      <c r="EE59" s="383">
        <f t="shared" si="7"/>
        <v>0</v>
      </c>
      <c r="EF59" s="383">
        <f t="shared" ref="EF59:GQ59" si="8">EF56</f>
        <v>0</v>
      </c>
      <c r="EG59" s="383">
        <f t="shared" si="8"/>
        <v>0</v>
      </c>
      <c r="EH59" s="383">
        <f t="shared" si="8"/>
        <v>0</v>
      </c>
      <c r="EI59" s="383">
        <f t="shared" si="8"/>
        <v>0</v>
      </c>
      <c r="EJ59" s="383">
        <f t="shared" si="8"/>
        <v>0</v>
      </c>
      <c r="EK59" s="383">
        <f t="shared" si="8"/>
        <v>0</v>
      </c>
      <c r="EL59" s="383">
        <f t="shared" si="8"/>
        <v>0</v>
      </c>
      <c r="EM59" s="383">
        <f t="shared" si="8"/>
        <v>0</v>
      </c>
      <c r="EN59" s="383">
        <f t="shared" si="8"/>
        <v>0</v>
      </c>
      <c r="EO59" s="383">
        <f t="shared" si="8"/>
        <v>0</v>
      </c>
      <c r="EP59" s="383">
        <f t="shared" si="8"/>
        <v>0</v>
      </c>
      <c r="EQ59" s="383">
        <f t="shared" si="8"/>
        <v>0</v>
      </c>
      <c r="ER59" s="383">
        <f t="shared" si="8"/>
        <v>0</v>
      </c>
      <c r="ES59" s="383">
        <f t="shared" si="8"/>
        <v>0</v>
      </c>
      <c r="ET59" s="383">
        <f t="shared" si="8"/>
        <v>0</v>
      </c>
      <c r="EU59" s="383">
        <f t="shared" si="8"/>
        <v>0</v>
      </c>
      <c r="EV59" s="383">
        <f t="shared" si="8"/>
        <v>0</v>
      </c>
      <c r="EW59" s="383">
        <f t="shared" si="8"/>
        <v>0</v>
      </c>
      <c r="EX59" s="383">
        <f t="shared" si="8"/>
        <v>0</v>
      </c>
      <c r="EY59" s="383">
        <f t="shared" si="8"/>
        <v>0</v>
      </c>
      <c r="EZ59" s="383">
        <f t="shared" si="8"/>
        <v>0</v>
      </c>
      <c r="FA59" s="383">
        <f t="shared" si="8"/>
        <v>0</v>
      </c>
      <c r="FB59" s="383">
        <f t="shared" si="8"/>
        <v>0</v>
      </c>
      <c r="FC59" s="383">
        <f t="shared" si="8"/>
        <v>0</v>
      </c>
      <c r="FD59" s="383">
        <f t="shared" si="8"/>
        <v>0</v>
      </c>
      <c r="FE59" s="383">
        <f t="shared" si="8"/>
        <v>0</v>
      </c>
      <c r="FF59" s="383">
        <f t="shared" si="8"/>
        <v>0</v>
      </c>
      <c r="FG59" s="383">
        <f t="shared" si="8"/>
        <v>0</v>
      </c>
      <c r="FH59" s="383">
        <f t="shared" si="8"/>
        <v>0</v>
      </c>
      <c r="FI59" s="383">
        <f t="shared" si="8"/>
        <v>0</v>
      </c>
      <c r="FJ59" s="383">
        <f t="shared" si="8"/>
        <v>0</v>
      </c>
      <c r="FK59" s="383">
        <f t="shared" si="8"/>
        <v>0</v>
      </c>
      <c r="FL59" s="383">
        <f t="shared" si="8"/>
        <v>0</v>
      </c>
      <c r="FM59" s="383">
        <f t="shared" si="8"/>
        <v>0</v>
      </c>
      <c r="FN59" s="383">
        <f t="shared" si="8"/>
        <v>0</v>
      </c>
      <c r="FO59" s="383">
        <f t="shared" si="8"/>
        <v>0</v>
      </c>
      <c r="FP59" s="383">
        <f t="shared" si="8"/>
        <v>0</v>
      </c>
      <c r="FQ59" s="383">
        <f t="shared" si="8"/>
        <v>0</v>
      </c>
      <c r="FR59" s="383">
        <f t="shared" si="8"/>
        <v>0</v>
      </c>
      <c r="FS59" s="383">
        <f t="shared" si="8"/>
        <v>0</v>
      </c>
      <c r="FT59" s="383">
        <f t="shared" si="8"/>
        <v>0</v>
      </c>
      <c r="FU59" s="383">
        <f t="shared" si="8"/>
        <v>0</v>
      </c>
      <c r="FV59" s="383">
        <f t="shared" si="8"/>
        <v>0</v>
      </c>
      <c r="FW59" s="383">
        <f t="shared" si="8"/>
        <v>0</v>
      </c>
      <c r="FX59" s="383">
        <f t="shared" si="8"/>
        <v>0</v>
      </c>
      <c r="FY59" s="383">
        <f t="shared" si="8"/>
        <v>0</v>
      </c>
      <c r="FZ59" s="383">
        <f t="shared" si="8"/>
        <v>0</v>
      </c>
      <c r="GA59" s="383">
        <f t="shared" si="8"/>
        <v>0</v>
      </c>
      <c r="GB59" s="383">
        <f t="shared" si="8"/>
        <v>0</v>
      </c>
      <c r="GC59" s="383">
        <f t="shared" si="8"/>
        <v>0</v>
      </c>
      <c r="GD59" s="383">
        <f t="shared" si="8"/>
        <v>0</v>
      </c>
      <c r="GE59" s="383">
        <f t="shared" si="8"/>
        <v>0</v>
      </c>
      <c r="GF59" s="383">
        <f t="shared" si="8"/>
        <v>0</v>
      </c>
      <c r="GG59" s="383">
        <f t="shared" si="8"/>
        <v>0</v>
      </c>
      <c r="GH59" s="383">
        <f t="shared" si="8"/>
        <v>0</v>
      </c>
      <c r="GI59" s="383">
        <f t="shared" si="8"/>
        <v>0</v>
      </c>
      <c r="GJ59" s="383">
        <f t="shared" si="8"/>
        <v>0</v>
      </c>
      <c r="GK59" s="383">
        <f t="shared" si="8"/>
        <v>0</v>
      </c>
      <c r="GL59" s="383">
        <f t="shared" si="8"/>
        <v>0</v>
      </c>
      <c r="GM59" s="383">
        <f t="shared" si="8"/>
        <v>0</v>
      </c>
      <c r="GN59" s="383">
        <f t="shared" si="8"/>
        <v>0</v>
      </c>
      <c r="GO59" s="383">
        <f t="shared" si="8"/>
        <v>0</v>
      </c>
      <c r="GP59" s="383">
        <f t="shared" si="8"/>
        <v>0</v>
      </c>
      <c r="GQ59" s="383">
        <f t="shared" si="8"/>
        <v>0</v>
      </c>
      <c r="GR59" s="383">
        <f t="shared" ref="GR59:JC59" si="9">GR56</f>
        <v>0</v>
      </c>
      <c r="GS59" s="383">
        <f t="shared" si="9"/>
        <v>0</v>
      </c>
      <c r="GT59" s="383">
        <f t="shared" si="9"/>
        <v>0</v>
      </c>
      <c r="GU59" s="383">
        <f t="shared" si="9"/>
        <v>0</v>
      </c>
      <c r="GV59" s="383">
        <f t="shared" si="9"/>
        <v>0</v>
      </c>
      <c r="GW59" s="383">
        <f t="shared" si="9"/>
        <v>0</v>
      </c>
      <c r="GX59" s="383">
        <f t="shared" si="9"/>
        <v>0</v>
      </c>
      <c r="GY59" s="383">
        <f t="shared" si="9"/>
        <v>0</v>
      </c>
      <c r="GZ59" s="383">
        <f t="shared" si="9"/>
        <v>0</v>
      </c>
      <c r="HA59" s="383">
        <f t="shared" si="9"/>
        <v>0</v>
      </c>
      <c r="HB59" s="383">
        <f t="shared" si="9"/>
        <v>0</v>
      </c>
      <c r="HC59" s="383">
        <f t="shared" si="9"/>
        <v>0</v>
      </c>
      <c r="HD59" s="383">
        <f t="shared" si="9"/>
        <v>0</v>
      </c>
      <c r="HE59" s="383">
        <f t="shared" si="9"/>
        <v>0</v>
      </c>
      <c r="HF59" s="383">
        <f t="shared" si="9"/>
        <v>0</v>
      </c>
      <c r="HG59" s="383">
        <f t="shared" si="9"/>
        <v>0</v>
      </c>
      <c r="HH59" s="383">
        <f t="shared" si="9"/>
        <v>0</v>
      </c>
      <c r="HI59" s="383">
        <f t="shared" si="9"/>
        <v>0</v>
      </c>
      <c r="HJ59" s="383">
        <f t="shared" si="9"/>
        <v>0</v>
      </c>
      <c r="HK59" s="383">
        <f t="shared" si="9"/>
        <v>0</v>
      </c>
      <c r="HL59" s="383">
        <f t="shared" si="9"/>
        <v>0</v>
      </c>
      <c r="HM59" s="383">
        <f t="shared" si="9"/>
        <v>0</v>
      </c>
      <c r="HN59" s="383">
        <f t="shared" si="9"/>
        <v>0</v>
      </c>
      <c r="HO59" s="383">
        <f t="shared" si="9"/>
        <v>0</v>
      </c>
      <c r="HP59" s="383">
        <f t="shared" si="9"/>
        <v>0</v>
      </c>
      <c r="HQ59" s="383">
        <f t="shared" si="9"/>
        <v>0</v>
      </c>
      <c r="HR59" s="383">
        <f t="shared" si="9"/>
        <v>0</v>
      </c>
      <c r="HS59" s="383">
        <f t="shared" si="9"/>
        <v>0</v>
      </c>
      <c r="HT59" s="383">
        <f t="shared" si="9"/>
        <v>0</v>
      </c>
      <c r="HU59" s="383">
        <f t="shared" si="9"/>
        <v>0</v>
      </c>
      <c r="HV59" s="383">
        <f t="shared" si="9"/>
        <v>0</v>
      </c>
      <c r="HW59" s="383">
        <f t="shared" si="9"/>
        <v>0</v>
      </c>
      <c r="HX59" s="383">
        <f t="shared" si="9"/>
        <v>0</v>
      </c>
      <c r="HY59" s="383">
        <f t="shared" si="9"/>
        <v>0</v>
      </c>
      <c r="HZ59" s="383">
        <f t="shared" si="9"/>
        <v>0</v>
      </c>
      <c r="IA59" s="383">
        <f t="shared" si="9"/>
        <v>0</v>
      </c>
      <c r="IB59" s="383">
        <f t="shared" si="9"/>
        <v>0</v>
      </c>
      <c r="IC59" s="383">
        <f t="shared" si="9"/>
        <v>0</v>
      </c>
      <c r="ID59" s="383">
        <f t="shared" si="9"/>
        <v>0</v>
      </c>
      <c r="IE59" s="383">
        <f t="shared" si="9"/>
        <v>0</v>
      </c>
      <c r="IF59" s="383">
        <f t="shared" si="9"/>
        <v>0</v>
      </c>
      <c r="IG59" s="383">
        <f t="shared" si="9"/>
        <v>0</v>
      </c>
      <c r="IH59" s="383">
        <f t="shared" si="9"/>
        <v>0</v>
      </c>
      <c r="II59" s="383">
        <f t="shared" si="9"/>
        <v>0</v>
      </c>
      <c r="IJ59" s="383">
        <f t="shared" si="9"/>
        <v>0</v>
      </c>
      <c r="IK59" s="383">
        <f t="shared" si="9"/>
        <v>0</v>
      </c>
      <c r="IL59" s="383">
        <f t="shared" si="9"/>
        <v>0</v>
      </c>
      <c r="IM59" s="383">
        <f t="shared" si="9"/>
        <v>0</v>
      </c>
      <c r="IN59" s="383">
        <f t="shared" si="9"/>
        <v>0</v>
      </c>
      <c r="IO59" s="383">
        <f t="shared" si="9"/>
        <v>0</v>
      </c>
      <c r="IP59" s="383">
        <f t="shared" si="9"/>
        <v>0</v>
      </c>
      <c r="IQ59" s="383">
        <f t="shared" si="9"/>
        <v>0</v>
      </c>
      <c r="IR59" s="383">
        <f t="shared" si="9"/>
        <v>0</v>
      </c>
      <c r="IS59" s="383">
        <f t="shared" si="9"/>
        <v>0</v>
      </c>
      <c r="IT59" s="383">
        <f t="shared" si="9"/>
        <v>0</v>
      </c>
      <c r="IU59" s="383">
        <f t="shared" si="9"/>
        <v>0</v>
      </c>
      <c r="IV59" s="383">
        <f t="shared" si="9"/>
        <v>0</v>
      </c>
      <c r="IW59" s="383">
        <f t="shared" si="9"/>
        <v>0</v>
      </c>
      <c r="IX59" s="383">
        <f t="shared" si="9"/>
        <v>0</v>
      </c>
      <c r="IY59" s="383">
        <f t="shared" si="9"/>
        <v>0</v>
      </c>
      <c r="IZ59" s="383">
        <f t="shared" si="9"/>
        <v>0</v>
      </c>
      <c r="JA59" s="383">
        <f t="shared" si="9"/>
        <v>0</v>
      </c>
      <c r="JB59" s="383">
        <f t="shared" si="9"/>
        <v>0</v>
      </c>
      <c r="JC59" s="383">
        <f t="shared" si="9"/>
        <v>0</v>
      </c>
      <c r="JD59" s="383">
        <f t="shared" ref="JD59:LO59" si="10">JD56</f>
        <v>0</v>
      </c>
      <c r="JE59" s="383">
        <f t="shared" si="10"/>
        <v>0</v>
      </c>
      <c r="JF59" s="383">
        <f t="shared" si="10"/>
        <v>0</v>
      </c>
      <c r="JG59" s="383">
        <f t="shared" si="10"/>
        <v>0</v>
      </c>
      <c r="JH59" s="383">
        <f t="shared" si="10"/>
        <v>0</v>
      </c>
      <c r="JI59" s="383">
        <f t="shared" si="10"/>
        <v>0</v>
      </c>
      <c r="JJ59" s="383">
        <f t="shared" si="10"/>
        <v>0</v>
      </c>
      <c r="JK59" s="383">
        <f t="shared" si="10"/>
        <v>0</v>
      </c>
      <c r="JL59" s="383">
        <f t="shared" si="10"/>
        <v>0</v>
      </c>
      <c r="JM59" s="383">
        <f t="shared" si="10"/>
        <v>0</v>
      </c>
      <c r="JN59" s="383">
        <f t="shared" si="10"/>
        <v>0</v>
      </c>
      <c r="JO59" s="383">
        <f t="shared" si="10"/>
        <v>0</v>
      </c>
      <c r="JP59" s="383">
        <f t="shared" si="10"/>
        <v>0</v>
      </c>
      <c r="JQ59" s="383">
        <f t="shared" si="10"/>
        <v>0</v>
      </c>
      <c r="JR59" s="383">
        <f t="shared" si="10"/>
        <v>0</v>
      </c>
      <c r="JS59" s="383">
        <f t="shared" si="10"/>
        <v>0</v>
      </c>
      <c r="JT59" s="383">
        <f t="shared" si="10"/>
        <v>0</v>
      </c>
      <c r="JU59" s="383">
        <f t="shared" si="10"/>
        <v>0</v>
      </c>
      <c r="JV59" s="383">
        <f t="shared" si="10"/>
        <v>0</v>
      </c>
      <c r="JW59" s="383">
        <f t="shared" si="10"/>
        <v>0</v>
      </c>
      <c r="JX59" s="383">
        <f t="shared" si="10"/>
        <v>0</v>
      </c>
      <c r="JY59" s="383">
        <f t="shared" si="10"/>
        <v>0</v>
      </c>
      <c r="JZ59" s="383">
        <f t="shared" si="10"/>
        <v>0</v>
      </c>
      <c r="KA59" s="383">
        <f t="shared" si="10"/>
        <v>0</v>
      </c>
      <c r="KB59" s="383">
        <f t="shared" si="10"/>
        <v>0</v>
      </c>
      <c r="KC59" s="383">
        <f t="shared" si="10"/>
        <v>0</v>
      </c>
      <c r="KD59" s="383">
        <f t="shared" si="10"/>
        <v>0</v>
      </c>
      <c r="KE59" s="383">
        <f t="shared" si="10"/>
        <v>0</v>
      </c>
      <c r="KF59" s="383">
        <f t="shared" si="10"/>
        <v>0</v>
      </c>
      <c r="KG59" s="383">
        <f t="shared" si="10"/>
        <v>0</v>
      </c>
      <c r="KH59" s="383">
        <f t="shared" si="10"/>
        <v>0</v>
      </c>
      <c r="KI59" s="383">
        <f t="shared" si="10"/>
        <v>0</v>
      </c>
      <c r="KJ59" s="383">
        <f t="shared" si="10"/>
        <v>0</v>
      </c>
      <c r="KK59" s="383">
        <f t="shared" si="10"/>
        <v>0</v>
      </c>
      <c r="KL59" s="383">
        <f t="shared" si="10"/>
        <v>0</v>
      </c>
      <c r="KM59" s="383">
        <f t="shared" si="10"/>
        <v>0</v>
      </c>
      <c r="KN59" s="383">
        <f t="shared" si="10"/>
        <v>0</v>
      </c>
      <c r="KO59" s="383">
        <f t="shared" si="10"/>
        <v>0</v>
      </c>
      <c r="KP59" s="383">
        <f t="shared" si="10"/>
        <v>0</v>
      </c>
      <c r="KQ59" s="383">
        <f t="shared" si="10"/>
        <v>0</v>
      </c>
      <c r="KR59" s="383">
        <f t="shared" si="10"/>
        <v>0</v>
      </c>
      <c r="KS59" s="383">
        <f t="shared" si="10"/>
        <v>0</v>
      </c>
      <c r="KT59" s="383">
        <f t="shared" si="10"/>
        <v>0</v>
      </c>
      <c r="KU59" s="383">
        <f t="shared" si="10"/>
        <v>0</v>
      </c>
      <c r="KV59" s="383">
        <f t="shared" si="10"/>
        <v>0</v>
      </c>
      <c r="KW59" s="383">
        <f t="shared" si="10"/>
        <v>0</v>
      </c>
      <c r="KX59" s="383">
        <f t="shared" si="10"/>
        <v>0</v>
      </c>
      <c r="KY59" s="383">
        <f t="shared" si="10"/>
        <v>0</v>
      </c>
      <c r="KZ59" s="383">
        <f t="shared" si="10"/>
        <v>0</v>
      </c>
      <c r="LA59" s="383">
        <f t="shared" si="10"/>
        <v>0</v>
      </c>
      <c r="LB59" s="383">
        <f t="shared" si="10"/>
        <v>0</v>
      </c>
      <c r="LC59" s="383">
        <f t="shared" si="10"/>
        <v>0</v>
      </c>
      <c r="LD59" s="383">
        <f t="shared" si="10"/>
        <v>0</v>
      </c>
      <c r="LE59" s="383">
        <f t="shared" si="10"/>
        <v>0</v>
      </c>
      <c r="LF59" s="383">
        <f t="shared" si="10"/>
        <v>0</v>
      </c>
      <c r="LG59" s="383">
        <f t="shared" si="10"/>
        <v>0</v>
      </c>
      <c r="LH59" s="383">
        <f t="shared" si="10"/>
        <v>0</v>
      </c>
      <c r="LI59" s="383">
        <f t="shared" si="10"/>
        <v>0</v>
      </c>
      <c r="LJ59" s="383">
        <f t="shared" si="10"/>
        <v>0</v>
      </c>
      <c r="LK59" s="383">
        <f t="shared" si="10"/>
        <v>0</v>
      </c>
      <c r="LL59" s="383">
        <f t="shared" si="10"/>
        <v>0</v>
      </c>
      <c r="LM59" s="383">
        <f t="shared" si="10"/>
        <v>0</v>
      </c>
      <c r="LN59" s="383">
        <f t="shared" si="10"/>
        <v>0</v>
      </c>
      <c r="LO59" s="383">
        <f t="shared" si="10"/>
        <v>0</v>
      </c>
      <c r="LP59" s="383">
        <f t="shared" ref="LP59:OA59" si="11">LP56</f>
        <v>0</v>
      </c>
      <c r="LQ59" s="383">
        <f t="shared" si="11"/>
        <v>0</v>
      </c>
      <c r="LR59" s="383">
        <f t="shared" si="11"/>
        <v>0</v>
      </c>
      <c r="LS59" s="383">
        <f t="shared" si="11"/>
        <v>0</v>
      </c>
      <c r="LT59" s="383">
        <f t="shared" si="11"/>
        <v>0</v>
      </c>
      <c r="LU59" s="383">
        <f t="shared" si="11"/>
        <v>0</v>
      </c>
      <c r="LV59" s="383">
        <f t="shared" si="11"/>
        <v>0</v>
      </c>
      <c r="LW59" s="383">
        <f t="shared" si="11"/>
        <v>0</v>
      </c>
      <c r="LX59" s="383">
        <f t="shared" si="11"/>
        <v>0</v>
      </c>
      <c r="LY59" s="383">
        <f t="shared" si="11"/>
        <v>0</v>
      </c>
      <c r="LZ59" s="383">
        <f t="shared" si="11"/>
        <v>0</v>
      </c>
      <c r="MA59" s="383">
        <f t="shared" si="11"/>
        <v>0</v>
      </c>
      <c r="MB59" s="383">
        <f t="shared" si="11"/>
        <v>0</v>
      </c>
      <c r="MC59" s="383">
        <f t="shared" si="11"/>
        <v>0</v>
      </c>
      <c r="MD59" s="383">
        <f t="shared" si="11"/>
        <v>0</v>
      </c>
      <c r="ME59" s="383">
        <f t="shared" si="11"/>
        <v>0</v>
      </c>
      <c r="MF59" s="383">
        <f t="shared" si="11"/>
        <v>0</v>
      </c>
      <c r="MG59" s="383">
        <f t="shared" si="11"/>
        <v>0</v>
      </c>
      <c r="MH59" s="383">
        <f t="shared" si="11"/>
        <v>0</v>
      </c>
      <c r="MI59" s="383">
        <f t="shared" si="11"/>
        <v>0</v>
      </c>
      <c r="MJ59" s="383">
        <f t="shared" si="11"/>
        <v>0</v>
      </c>
      <c r="MK59" s="383">
        <f t="shared" si="11"/>
        <v>0</v>
      </c>
      <c r="ML59" s="383">
        <f t="shared" si="11"/>
        <v>0</v>
      </c>
      <c r="MM59" s="383">
        <f t="shared" si="11"/>
        <v>0</v>
      </c>
      <c r="MN59" s="383">
        <f t="shared" si="11"/>
        <v>0</v>
      </c>
      <c r="MO59" s="383">
        <f t="shared" si="11"/>
        <v>0</v>
      </c>
      <c r="MP59" s="383">
        <f t="shared" si="11"/>
        <v>0</v>
      </c>
      <c r="MQ59" s="383">
        <f t="shared" si="11"/>
        <v>0</v>
      </c>
      <c r="MR59" s="383">
        <f t="shared" si="11"/>
        <v>0</v>
      </c>
      <c r="MS59" s="383">
        <f t="shared" si="11"/>
        <v>0</v>
      </c>
      <c r="MT59" s="383">
        <f t="shared" si="11"/>
        <v>0</v>
      </c>
      <c r="MU59" s="383">
        <f t="shared" si="11"/>
        <v>0</v>
      </c>
      <c r="MV59" s="383">
        <f t="shared" si="11"/>
        <v>0</v>
      </c>
      <c r="MW59" s="383">
        <f t="shared" si="11"/>
        <v>0</v>
      </c>
      <c r="MX59" s="383">
        <f t="shared" si="11"/>
        <v>0</v>
      </c>
      <c r="MY59" s="383">
        <f t="shared" si="11"/>
        <v>0</v>
      </c>
      <c r="MZ59" s="383">
        <f t="shared" si="11"/>
        <v>0</v>
      </c>
      <c r="NA59" s="383">
        <f t="shared" si="11"/>
        <v>0</v>
      </c>
      <c r="NB59" s="383">
        <f t="shared" si="11"/>
        <v>0</v>
      </c>
      <c r="NC59" s="383">
        <f t="shared" si="11"/>
        <v>0</v>
      </c>
      <c r="ND59" s="383">
        <f t="shared" si="11"/>
        <v>0</v>
      </c>
      <c r="NE59" s="383">
        <f t="shared" si="11"/>
        <v>0</v>
      </c>
      <c r="NF59" s="383">
        <f t="shared" si="11"/>
        <v>0</v>
      </c>
      <c r="NG59" s="383">
        <f t="shared" si="11"/>
        <v>0</v>
      </c>
      <c r="NH59" s="383">
        <f t="shared" si="11"/>
        <v>0</v>
      </c>
      <c r="NI59" s="383">
        <f t="shared" si="11"/>
        <v>0</v>
      </c>
      <c r="NJ59" s="383">
        <f t="shared" si="11"/>
        <v>0</v>
      </c>
      <c r="NK59" s="383">
        <f t="shared" si="11"/>
        <v>0</v>
      </c>
      <c r="NL59" s="383">
        <f t="shared" si="11"/>
        <v>0</v>
      </c>
      <c r="NM59" s="383">
        <f t="shared" si="11"/>
        <v>0</v>
      </c>
      <c r="NN59" s="383">
        <f t="shared" si="11"/>
        <v>0</v>
      </c>
      <c r="NO59" s="383">
        <f t="shared" si="11"/>
        <v>0</v>
      </c>
      <c r="NP59" s="383">
        <f t="shared" si="11"/>
        <v>0</v>
      </c>
      <c r="NQ59" s="383">
        <f t="shared" si="11"/>
        <v>0</v>
      </c>
      <c r="NR59" s="383">
        <f t="shared" si="11"/>
        <v>0</v>
      </c>
      <c r="NS59" s="383">
        <f t="shared" si="11"/>
        <v>0</v>
      </c>
      <c r="NT59" s="383">
        <f t="shared" si="11"/>
        <v>0</v>
      </c>
      <c r="NU59" s="383">
        <f t="shared" si="11"/>
        <v>0</v>
      </c>
      <c r="NV59" s="383">
        <f t="shared" si="11"/>
        <v>0</v>
      </c>
      <c r="NW59" s="383">
        <f t="shared" si="11"/>
        <v>0</v>
      </c>
      <c r="NX59" s="383">
        <f t="shared" si="11"/>
        <v>0</v>
      </c>
      <c r="NY59" s="383">
        <f t="shared" si="11"/>
        <v>0</v>
      </c>
      <c r="NZ59" s="383">
        <f t="shared" si="11"/>
        <v>0</v>
      </c>
      <c r="OA59" s="383">
        <f t="shared" si="11"/>
        <v>0</v>
      </c>
      <c r="OB59" s="383">
        <f t="shared" ref="OB59:QM59" si="12">OB56</f>
        <v>0</v>
      </c>
      <c r="OC59" s="383">
        <f t="shared" si="12"/>
        <v>0</v>
      </c>
      <c r="OD59" s="383">
        <f t="shared" si="12"/>
        <v>0</v>
      </c>
      <c r="OE59" s="383">
        <f t="shared" si="12"/>
        <v>0</v>
      </c>
      <c r="OF59" s="383">
        <f t="shared" si="12"/>
        <v>0</v>
      </c>
      <c r="OG59" s="383">
        <f t="shared" si="12"/>
        <v>0</v>
      </c>
      <c r="OH59" s="383">
        <f t="shared" si="12"/>
        <v>0</v>
      </c>
      <c r="OI59" s="383">
        <f t="shared" si="12"/>
        <v>0</v>
      </c>
      <c r="OJ59" s="383">
        <f t="shared" si="12"/>
        <v>0</v>
      </c>
      <c r="OK59" s="383">
        <f t="shared" si="12"/>
        <v>0</v>
      </c>
      <c r="OL59" s="383">
        <f t="shared" si="12"/>
        <v>0</v>
      </c>
      <c r="OM59" s="383">
        <f t="shared" si="12"/>
        <v>0</v>
      </c>
      <c r="ON59" s="383">
        <f t="shared" si="12"/>
        <v>0</v>
      </c>
      <c r="OO59" s="383">
        <f t="shared" si="12"/>
        <v>0</v>
      </c>
      <c r="OP59" s="383">
        <f t="shared" si="12"/>
        <v>0</v>
      </c>
      <c r="OQ59" s="383">
        <f t="shared" si="12"/>
        <v>0</v>
      </c>
      <c r="OR59" s="383">
        <f t="shared" si="12"/>
        <v>0</v>
      </c>
      <c r="OS59" s="383">
        <f t="shared" si="12"/>
        <v>0</v>
      </c>
      <c r="OT59" s="383">
        <f t="shared" si="12"/>
        <v>0</v>
      </c>
      <c r="OU59" s="383">
        <f t="shared" si="12"/>
        <v>0</v>
      </c>
      <c r="OV59" s="383">
        <f t="shared" si="12"/>
        <v>0</v>
      </c>
      <c r="OW59" s="383">
        <f t="shared" si="12"/>
        <v>0</v>
      </c>
      <c r="OX59" s="383">
        <f t="shared" si="12"/>
        <v>0</v>
      </c>
      <c r="OY59" s="383">
        <f t="shared" si="12"/>
        <v>0</v>
      </c>
      <c r="OZ59" s="383">
        <f t="shared" si="12"/>
        <v>0</v>
      </c>
      <c r="PA59" s="383">
        <f t="shared" si="12"/>
        <v>0</v>
      </c>
      <c r="PB59" s="383">
        <f t="shared" si="12"/>
        <v>0</v>
      </c>
      <c r="PC59" s="383">
        <f t="shared" si="12"/>
        <v>0</v>
      </c>
      <c r="PD59" s="383">
        <f t="shared" si="12"/>
        <v>0</v>
      </c>
      <c r="PE59" s="383">
        <f t="shared" si="12"/>
        <v>0</v>
      </c>
      <c r="PF59" s="383">
        <f t="shared" si="12"/>
        <v>0</v>
      </c>
      <c r="PG59" s="383">
        <f t="shared" si="12"/>
        <v>0</v>
      </c>
      <c r="PH59" s="383">
        <f t="shared" si="12"/>
        <v>0</v>
      </c>
      <c r="PI59" s="383">
        <f t="shared" si="12"/>
        <v>0</v>
      </c>
      <c r="PJ59" s="383">
        <f t="shared" si="12"/>
        <v>0</v>
      </c>
      <c r="PK59" s="383">
        <f t="shared" si="12"/>
        <v>0</v>
      </c>
      <c r="PL59" s="383">
        <f t="shared" si="12"/>
        <v>0</v>
      </c>
      <c r="PM59" s="383">
        <f t="shared" si="12"/>
        <v>0</v>
      </c>
      <c r="PN59" s="383">
        <f t="shared" si="12"/>
        <v>0</v>
      </c>
      <c r="PO59" s="383">
        <f t="shared" si="12"/>
        <v>0</v>
      </c>
      <c r="PP59" s="383">
        <f t="shared" si="12"/>
        <v>0</v>
      </c>
      <c r="PQ59" s="383">
        <f t="shared" si="12"/>
        <v>0</v>
      </c>
      <c r="PR59" s="383">
        <f t="shared" si="12"/>
        <v>0</v>
      </c>
      <c r="PS59" s="383">
        <f t="shared" si="12"/>
        <v>0</v>
      </c>
      <c r="PT59" s="383">
        <f t="shared" si="12"/>
        <v>0</v>
      </c>
      <c r="PU59" s="383">
        <f t="shared" si="12"/>
        <v>0</v>
      </c>
      <c r="PV59" s="383">
        <f t="shared" si="12"/>
        <v>0</v>
      </c>
      <c r="PW59" s="383">
        <f t="shared" si="12"/>
        <v>0</v>
      </c>
      <c r="PX59" s="383">
        <f t="shared" si="12"/>
        <v>0</v>
      </c>
      <c r="PY59" s="383">
        <f t="shared" si="12"/>
        <v>0</v>
      </c>
      <c r="PZ59" s="383">
        <f t="shared" si="12"/>
        <v>0</v>
      </c>
      <c r="QA59" s="383">
        <f t="shared" si="12"/>
        <v>0</v>
      </c>
      <c r="QB59" s="383">
        <f t="shared" si="12"/>
        <v>0</v>
      </c>
      <c r="QC59" s="383">
        <f t="shared" si="12"/>
        <v>0</v>
      </c>
      <c r="QD59" s="383">
        <f t="shared" si="12"/>
        <v>0</v>
      </c>
      <c r="QE59" s="383">
        <f t="shared" si="12"/>
        <v>0</v>
      </c>
      <c r="QF59" s="383">
        <f t="shared" si="12"/>
        <v>0</v>
      </c>
      <c r="QG59" s="383">
        <f t="shared" si="12"/>
        <v>0</v>
      </c>
      <c r="QH59" s="383">
        <f t="shared" si="12"/>
        <v>0</v>
      </c>
      <c r="QI59" s="383">
        <f t="shared" si="12"/>
        <v>0</v>
      </c>
      <c r="QJ59" s="383">
        <f t="shared" si="12"/>
        <v>0</v>
      </c>
      <c r="QK59" s="383">
        <f t="shared" si="12"/>
        <v>0</v>
      </c>
      <c r="QL59" s="383">
        <f t="shared" si="12"/>
        <v>0</v>
      </c>
      <c r="QM59" s="383">
        <f t="shared" si="12"/>
        <v>0</v>
      </c>
      <c r="QN59" s="383">
        <f t="shared" ref="QN59:SY59" si="13">QN56</f>
        <v>0</v>
      </c>
      <c r="QO59" s="383">
        <f t="shared" si="13"/>
        <v>0</v>
      </c>
      <c r="QP59" s="383">
        <f t="shared" si="13"/>
        <v>0</v>
      </c>
      <c r="QQ59" s="383">
        <f t="shared" si="13"/>
        <v>0</v>
      </c>
      <c r="QR59" s="383">
        <f t="shared" si="13"/>
        <v>0</v>
      </c>
      <c r="QS59" s="383">
        <f t="shared" si="13"/>
        <v>0</v>
      </c>
      <c r="QT59" s="383">
        <f t="shared" si="13"/>
        <v>0</v>
      </c>
      <c r="QU59" s="383">
        <f t="shared" si="13"/>
        <v>0</v>
      </c>
      <c r="QV59" s="383">
        <f t="shared" si="13"/>
        <v>0</v>
      </c>
      <c r="QW59" s="383">
        <f t="shared" si="13"/>
        <v>0</v>
      </c>
      <c r="QX59" s="383">
        <f t="shared" si="13"/>
        <v>0</v>
      </c>
      <c r="QY59" s="383">
        <f t="shared" si="13"/>
        <v>0</v>
      </c>
      <c r="QZ59" s="383">
        <f t="shared" si="13"/>
        <v>0</v>
      </c>
      <c r="RA59" s="383">
        <f t="shared" si="13"/>
        <v>0</v>
      </c>
      <c r="RB59" s="383">
        <f t="shared" si="13"/>
        <v>0</v>
      </c>
      <c r="RC59" s="383">
        <f t="shared" si="13"/>
        <v>0</v>
      </c>
      <c r="RD59" s="383">
        <f t="shared" si="13"/>
        <v>0</v>
      </c>
      <c r="RE59" s="383">
        <f t="shared" si="13"/>
        <v>0</v>
      </c>
      <c r="RF59" s="383">
        <f t="shared" si="13"/>
        <v>0</v>
      </c>
      <c r="RG59" s="383">
        <f t="shared" si="13"/>
        <v>0</v>
      </c>
      <c r="RH59" s="383">
        <f t="shared" si="13"/>
        <v>0</v>
      </c>
      <c r="RI59" s="383">
        <f t="shared" si="13"/>
        <v>0</v>
      </c>
      <c r="RJ59" s="383">
        <f t="shared" si="13"/>
        <v>0</v>
      </c>
      <c r="RK59" s="383">
        <f t="shared" si="13"/>
        <v>0</v>
      </c>
      <c r="RL59" s="383">
        <f t="shared" si="13"/>
        <v>0</v>
      </c>
      <c r="RM59" s="383">
        <f t="shared" si="13"/>
        <v>0</v>
      </c>
      <c r="RN59" s="383">
        <f t="shared" si="13"/>
        <v>0</v>
      </c>
      <c r="RO59" s="383">
        <f t="shared" si="13"/>
        <v>0</v>
      </c>
      <c r="RP59" s="383">
        <f t="shared" si="13"/>
        <v>0</v>
      </c>
      <c r="RQ59" s="383">
        <f t="shared" si="13"/>
        <v>0</v>
      </c>
      <c r="RR59" s="383">
        <f t="shared" si="13"/>
        <v>0</v>
      </c>
      <c r="RS59" s="383">
        <f t="shared" si="13"/>
        <v>0</v>
      </c>
      <c r="RT59" s="383">
        <f t="shared" si="13"/>
        <v>0</v>
      </c>
      <c r="RU59" s="383">
        <f t="shared" si="13"/>
        <v>0</v>
      </c>
      <c r="RV59" s="383">
        <f t="shared" si="13"/>
        <v>0</v>
      </c>
      <c r="RW59" s="383">
        <f t="shared" si="13"/>
        <v>0</v>
      </c>
      <c r="RX59" s="383">
        <f t="shared" si="13"/>
        <v>0</v>
      </c>
      <c r="RY59" s="383">
        <f t="shared" si="13"/>
        <v>0</v>
      </c>
      <c r="RZ59" s="383">
        <f t="shared" si="13"/>
        <v>0</v>
      </c>
      <c r="SA59" s="383">
        <f t="shared" si="13"/>
        <v>0</v>
      </c>
      <c r="SB59" s="383">
        <f t="shared" si="13"/>
        <v>0</v>
      </c>
      <c r="SC59" s="383">
        <f t="shared" si="13"/>
        <v>0</v>
      </c>
      <c r="SD59" s="383">
        <f t="shared" si="13"/>
        <v>0</v>
      </c>
      <c r="SE59" s="383">
        <f t="shared" si="13"/>
        <v>0</v>
      </c>
      <c r="SF59" s="383">
        <f t="shared" si="13"/>
        <v>0</v>
      </c>
      <c r="SG59" s="383">
        <f t="shared" si="13"/>
        <v>0</v>
      </c>
      <c r="SH59" s="383">
        <f t="shared" si="13"/>
        <v>0</v>
      </c>
      <c r="SI59" s="383">
        <f t="shared" si="13"/>
        <v>0</v>
      </c>
      <c r="SJ59" s="383">
        <f t="shared" si="13"/>
        <v>0</v>
      </c>
      <c r="SK59" s="383">
        <f t="shared" si="13"/>
        <v>0</v>
      </c>
      <c r="SL59" s="383">
        <f t="shared" si="13"/>
        <v>0</v>
      </c>
      <c r="SM59" s="383">
        <f t="shared" si="13"/>
        <v>0</v>
      </c>
      <c r="SN59" s="383">
        <f t="shared" si="13"/>
        <v>0</v>
      </c>
      <c r="SO59" s="383">
        <f t="shared" si="13"/>
        <v>0</v>
      </c>
      <c r="SP59" s="383">
        <f t="shared" si="13"/>
        <v>0</v>
      </c>
      <c r="SQ59" s="383">
        <f t="shared" si="13"/>
        <v>0</v>
      </c>
      <c r="SR59" s="383">
        <f t="shared" si="13"/>
        <v>0</v>
      </c>
      <c r="SS59" s="383">
        <f t="shared" si="13"/>
        <v>0</v>
      </c>
      <c r="ST59" s="383">
        <f t="shared" si="13"/>
        <v>0</v>
      </c>
      <c r="SU59" s="383">
        <f t="shared" si="13"/>
        <v>0</v>
      </c>
      <c r="SV59" s="383">
        <f t="shared" si="13"/>
        <v>0</v>
      </c>
      <c r="SW59" s="383">
        <f t="shared" si="13"/>
        <v>0</v>
      </c>
      <c r="SX59" s="383">
        <f t="shared" si="13"/>
        <v>0</v>
      </c>
      <c r="SY59" s="383">
        <f t="shared" si="13"/>
        <v>0</v>
      </c>
      <c r="SZ59" s="383">
        <f t="shared" ref="SZ59:VK59" si="14">SZ56</f>
        <v>0</v>
      </c>
      <c r="TA59" s="383">
        <f t="shared" si="14"/>
        <v>0</v>
      </c>
      <c r="TB59" s="383">
        <f t="shared" si="14"/>
        <v>0</v>
      </c>
      <c r="TC59" s="383">
        <f t="shared" si="14"/>
        <v>0</v>
      </c>
      <c r="TD59" s="383">
        <f t="shared" si="14"/>
        <v>0</v>
      </c>
      <c r="TE59" s="383">
        <f t="shared" si="14"/>
        <v>0</v>
      </c>
      <c r="TF59" s="383">
        <f t="shared" si="14"/>
        <v>0</v>
      </c>
      <c r="TG59" s="383">
        <f t="shared" si="14"/>
        <v>0</v>
      </c>
      <c r="TH59" s="383">
        <f t="shared" si="14"/>
        <v>0</v>
      </c>
      <c r="TI59" s="383">
        <f t="shared" si="14"/>
        <v>0</v>
      </c>
      <c r="TJ59" s="383">
        <f t="shared" si="14"/>
        <v>0</v>
      </c>
      <c r="TK59" s="383">
        <f t="shared" si="14"/>
        <v>0</v>
      </c>
      <c r="TL59" s="383">
        <f t="shared" si="14"/>
        <v>0</v>
      </c>
      <c r="TM59" s="383">
        <f t="shared" si="14"/>
        <v>0</v>
      </c>
      <c r="TN59" s="383">
        <f t="shared" si="14"/>
        <v>0</v>
      </c>
      <c r="TO59" s="383">
        <f t="shared" si="14"/>
        <v>0</v>
      </c>
      <c r="TP59" s="383">
        <f t="shared" si="14"/>
        <v>0</v>
      </c>
      <c r="TQ59" s="383">
        <f t="shared" si="14"/>
        <v>0</v>
      </c>
      <c r="TR59" s="383">
        <f t="shared" si="14"/>
        <v>0</v>
      </c>
      <c r="TS59" s="383">
        <f t="shared" si="14"/>
        <v>0</v>
      </c>
      <c r="TT59" s="383">
        <f t="shared" si="14"/>
        <v>0</v>
      </c>
      <c r="TU59" s="383">
        <f t="shared" si="14"/>
        <v>0</v>
      </c>
      <c r="TV59" s="383">
        <f t="shared" si="14"/>
        <v>0</v>
      </c>
      <c r="TW59" s="383">
        <f t="shared" si="14"/>
        <v>0</v>
      </c>
      <c r="TX59" s="383">
        <f t="shared" si="14"/>
        <v>0</v>
      </c>
      <c r="TY59" s="383">
        <f t="shared" si="14"/>
        <v>0</v>
      </c>
      <c r="TZ59" s="383">
        <f t="shared" si="14"/>
        <v>0</v>
      </c>
      <c r="UA59" s="383">
        <f t="shared" si="14"/>
        <v>0</v>
      </c>
      <c r="UB59" s="383">
        <f t="shared" si="14"/>
        <v>0</v>
      </c>
      <c r="UC59" s="383">
        <f t="shared" si="14"/>
        <v>0</v>
      </c>
      <c r="UD59" s="383">
        <f t="shared" si="14"/>
        <v>0</v>
      </c>
      <c r="UE59" s="383">
        <f t="shared" si="14"/>
        <v>0</v>
      </c>
      <c r="UF59" s="383">
        <f t="shared" si="14"/>
        <v>0</v>
      </c>
      <c r="UG59" s="383">
        <f t="shared" si="14"/>
        <v>0</v>
      </c>
      <c r="UH59" s="383">
        <f t="shared" si="14"/>
        <v>0</v>
      </c>
      <c r="UI59" s="383">
        <f t="shared" si="14"/>
        <v>0</v>
      </c>
      <c r="UJ59" s="383">
        <f t="shared" si="14"/>
        <v>0</v>
      </c>
      <c r="UK59" s="383">
        <f t="shared" si="14"/>
        <v>0</v>
      </c>
      <c r="UL59" s="383">
        <f t="shared" si="14"/>
        <v>0</v>
      </c>
      <c r="UM59" s="383">
        <f t="shared" si="14"/>
        <v>0</v>
      </c>
      <c r="UN59" s="383">
        <f t="shared" si="14"/>
        <v>0</v>
      </c>
      <c r="UO59" s="383">
        <f t="shared" si="14"/>
        <v>0</v>
      </c>
      <c r="UP59" s="383">
        <f t="shared" si="14"/>
        <v>0</v>
      </c>
      <c r="UQ59" s="383">
        <f t="shared" si="14"/>
        <v>0</v>
      </c>
      <c r="UR59" s="383">
        <f t="shared" si="14"/>
        <v>0</v>
      </c>
      <c r="US59" s="383">
        <f t="shared" si="14"/>
        <v>0</v>
      </c>
      <c r="UT59" s="383">
        <f t="shared" si="14"/>
        <v>0</v>
      </c>
      <c r="UU59" s="383">
        <f t="shared" si="14"/>
        <v>0</v>
      </c>
      <c r="UV59" s="383">
        <f t="shared" si="14"/>
        <v>0</v>
      </c>
      <c r="UW59" s="383">
        <f t="shared" si="14"/>
        <v>0</v>
      </c>
      <c r="UX59" s="383">
        <f t="shared" si="14"/>
        <v>0</v>
      </c>
      <c r="UY59" s="383">
        <f t="shared" si="14"/>
        <v>0</v>
      </c>
      <c r="UZ59" s="383">
        <f t="shared" si="14"/>
        <v>0</v>
      </c>
      <c r="VA59" s="383">
        <f t="shared" si="14"/>
        <v>0</v>
      </c>
      <c r="VB59" s="383">
        <f t="shared" si="14"/>
        <v>0</v>
      </c>
      <c r="VC59" s="383">
        <f t="shared" si="14"/>
        <v>0</v>
      </c>
      <c r="VD59" s="383">
        <f t="shared" si="14"/>
        <v>0</v>
      </c>
      <c r="VE59" s="383">
        <f t="shared" si="14"/>
        <v>0</v>
      </c>
      <c r="VF59" s="383">
        <f t="shared" si="14"/>
        <v>0</v>
      </c>
      <c r="VG59" s="383">
        <f t="shared" si="14"/>
        <v>0</v>
      </c>
      <c r="VH59" s="383">
        <f t="shared" si="14"/>
        <v>0</v>
      </c>
      <c r="VI59" s="383">
        <f t="shared" si="14"/>
        <v>0</v>
      </c>
      <c r="VJ59" s="383">
        <f t="shared" si="14"/>
        <v>0</v>
      </c>
      <c r="VK59" s="383">
        <f t="shared" si="14"/>
        <v>0</v>
      </c>
      <c r="VL59" s="383">
        <f t="shared" ref="VL59:XW59" si="15">VL56</f>
        <v>0</v>
      </c>
      <c r="VM59" s="383">
        <f t="shared" si="15"/>
        <v>0</v>
      </c>
      <c r="VN59" s="383">
        <f t="shared" si="15"/>
        <v>0</v>
      </c>
      <c r="VO59" s="383">
        <f t="shared" si="15"/>
        <v>0</v>
      </c>
      <c r="VP59" s="383">
        <f t="shared" si="15"/>
        <v>0</v>
      </c>
      <c r="VQ59" s="383">
        <f t="shared" si="15"/>
        <v>0</v>
      </c>
      <c r="VR59" s="383">
        <f t="shared" si="15"/>
        <v>0</v>
      </c>
      <c r="VS59" s="383">
        <f t="shared" si="15"/>
        <v>0</v>
      </c>
      <c r="VT59" s="383">
        <f t="shared" si="15"/>
        <v>0</v>
      </c>
      <c r="VU59" s="383">
        <f t="shared" si="15"/>
        <v>0</v>
      </c>
      <c r="VV59" s="383">
        <f t="shared" si="15"/>
        <v>0</v>
      </c>
      <c r="VW59" s="383">
        <f t="shared" si="15"/>
        <v>0</v>
      </c>
      <c r="VX59" s="383">
        <f t="shared" si="15"/>
        <v>0</v>
      </c>
      <c r="VY59" s="383">
        <f t="shared" si="15"/>
        <v>0</v>
      </c>
      <c r="VZ59" s="383">
        <f t="shared" si="15"/>
        <v>0</v>
      </c>
      <c r="WA59" s="383">
        <f t="shared" si="15"/>
        <v>0</v>
      </c>
      <c r="WB59" s="383">
        <f t="shared" si="15"/>
        <v>0</v>
      </c>
      <c r="WC59" s="383">
        <f t="shared" si="15"/>
        <v>0</v>
      </c>
      <c r="WD59" s="383">
        <f t="shared" si="15"/>
        <v>0</v>
      </c>
      <c r="WE59" s="383">
        <f t="shared" si="15"/>
        <v>0</v>
      </c>
      <c r="WF59" s="383">
        <f t="shared" si="15"/>
        <v>0</v>
      </c>
      <c r="WG59" s="383">
        <f t="shared" si="15"/>
        <v>0</v>
      </c>
      <c r="WH59" s="383">
        <f t="shared" si="15"/>
        <v>0</v>
      </c>
      <c r="WI59" s="383">
        <f t="shared" si="15"/>
        <v>0</v>
      </c>
      <c r="WJ59" s="383">
        <f t="shared" si="15"/>
        <v>0</v>
      </c>
      <c r="WK59" s="383">
        <f t="shared" si="15"/>
        <v>0</v>
      </c>
      <c r="WL59" s="383">
        <f t="shared" si="15"/>
        <v>0</v>
      </c>
      <c r="WM59" s="383">
        <f t="shared" si="15"/>
        <v>0</v>
      </c>
      <c r="WN59" s="383">
        <f t="shared" si="15"/>
        <v>0</v>
      </c>
      <c r="WO59" s="383">
        <f t="shared" si="15"/>
        <v>0</v>
      </c>
      <c r="WP59" s="383">
        <f t="shared" si="15"/>
        <v>0</v>
      </c>
      <c r="WQ59" s="383">
        <f t="shared" si="15"/>
        <v>0</v>
      </c>
      <c r="WR59" s="383">
        <f t="shared" si="15"/>
        <v>0</v>
      </c>
      <c r="WS59" s="383">
        <f t="shared" si="15"/>
        <v>0</v>
      </c>
      <c r="WT59" s="383">
        <f t="shared" si="15"/>
        <v>0</v>
      </c>
      <c r="WU59" s="383">
        <f t="shared" si="15"/>
        <v>0</v>
      </c>
      <c r="WV59" s="383">
        <f t="shared" si="15"/>
        <v>0</v>
      </c>
      <c r="WW59" s="383">
        <f t="shared" si="15"/>
        <v>0</v>
      </c>
      <c r="WX59" s="383">
        <f t="shared" si="15"/>
        <v>0</v>
      </c>
      <c r="WY59" s="383">
        <f t="shared" si="15"/>
        <v>0</v>
      </c>
      <c r="WZ59" s="383">
        <f t="shared" si="15"/>
        <v>0</v>
      </c>
      <c r="XA59" s="383">
        <f t="shared" si="15"/>
        <v>0</v>
      </c>
      <c r="XB59" s="383">
        <f t="shared" si="15"/>
        <v>0</v>
      </c>
      <c r="XC59" s="383">
        <f t="shared" si="15"/>
        <v>0</v>
      </c>
      <c r="XD59" s="383">
        <f t="shared" si="15"/>
        <v>0</v>
      </c>
      <c r="XE59" s="383">
        <f t="shared" si="15"/>
        <v>0</v>
      </c>
      <c r="XF59" s="383">
        <f t="shared" si="15"/>
        <v>0</v>
      </c>
      <c r="XG59" s="383">
        <f t="shared" si="15"/>
        <v>0</v>
      </c>
      <c r="XH59" s="383">
        <f t="shared" si="15"/>
        <v>0</v>
      </c>
      <c r="XI59" s="383">
        <f t="shared" si="15"/>
        <v>0</v>
      </c>
      <c r="XJ59" s="383">
        <f t="shared" si="15"/>
        <v>0</v>
      </c>
      <c r="XK59" s="383">
        <f t="shared" si="15"/>
        <v>0</v>
      </c>
      <c r="XL59" s="383">
        <f t="shared" si="15"/>
        <v>0</v>
      </c>
      <c r="XM59" s="383">
        <f t="shared" si="15"/>
        <v>0</v>
      </c>
      <c r="XN59" s="383">
        <f t="shared" si="15"/>
        <v>0</v>
      </c>
      <c r="XO59" s="383">
        <f t="shared" si="15"/>
        <v>0</v>
      </c>
      <c r="XP59" s="383">
        <f t="shared" si="15"/>
        <v>0</v>
      </c>
      <c r="XQ59" s="383">
        <f t="shared" si="15"/>
        <v>0</v>
      </c>
      <c r="XR59" s="383">
        <f t="shared" si="15"/>
        <v>0</v>
      </c>
      <c r="XS59" s="383">
        <f t="shared" si="15"/>
        <v>0</v>
      </c>
      <c r="XT59" s="383">
        <f t="shared" si="15"/>
        <v>0</v>
      </c>
      <c r="XU59" s="383">
        <f t="shared" si="15"/>
        <v>0</v>
      </c>
      <c r="XV59" s="383">
        <f t="shared" si="15"/>
        <v>0</v>
      </c>
      <c r="XW59" s="383">
        <f t="shared" si="15"/>
        <v>0</v>
      </c>
      <c r="XX59" s="383">
        <f t="shared" ref="XX59:AAI59" si="16">XX56</f>
        <v>0</v>
      </c>
      <c r="XY59" s="383">
        <f t="shared" si="16"/>
        <v>0</v>
      </c>
      <c r="XZ59" s="383">
        <f t="shared" si="16"/>
        <v>0</v>
      </c>
      <c r="YA59" s="383">
        <f t="shared" si="16"/>
        <v>0</v>
      </c>
      <c r="YB59" s="383">
        <f t="shared" si="16"/>
        <v>0</v>
      </c>
      <c r="YC59" s="383">
        <f t="shared" si="16"/>
        <v>0</v>
      </c>
      <c r="YD59" s="383">
        <f t="shared" si="16"/>
        <v>0</v>
      </c>
      <c r="YE59" s="383">
        <f t="shared" si="16"/>
        <v>0</v>
      </c>
      <c r="YF59" s="383">
        <f t="shared" si="16"/>
        <v>0</v>
      </c>
      <c r="YG59" s="383">
        <f t="shared" si="16"/>
        <v>0</v>
      </c>
      <c r="YH59" s="383">
        <f t="shared" si="16"/>
        <v>0</v>
      </c>
      <c r="YI59" s="383">
        <f t="shared" si="16"/>
        <v>0</v>
      </c>
      <c r="YJ59" s="383">
        <f t="shared" si="16"/>
        <v>0</v>
      </c>
      <c r="YK59" s="383">
        <f t="shared" si="16"/>
        <v>0</v>
      </c>
      <c r="YL59" s="383">
        <f t="shared" si="16"/>
        <v>0</v>
      </c>
      <c r="YM59" s="383">
        <f t="shared" si="16"/>
        <v>0</v>
      </c>
      <c r="YN59" s="383">
        <f t="shared" si="16"/>
        <v>0</v>
      </c>
      <c r="YO59" s="383">
        <f t="shared" si="16"/>
        <v>0</v>
      </c>
      <c r="YP59" s="383">
        <f t="shared" si="16"/>
        <v>0</v>
      </c>
      <c r="YQ59" s="383">
        <f t="shared" si="16"/>
        <v>0</v>
      </c>
      <c r="YR59" s="383">
        <f t="shared" si="16"/>
        <v>0</v>
      </c>
      <c r="YS59" s="383">
        <f t="shared" si="16"/>
        <v>0</v>
      </c>
      <c r="YT59" s="383">
        <f t="shared" si="16"/>
        <v>0</v>
      </c>
      <c r="YU59" s="383">
        <f t="shared" si="16"/>
        <v>0</v>
      </c>
      <c r="YV59" s="383">
        <f t="shared" si="16"/>
        <v>0</v>
      </c>
      <c r="YW59" s="383">
        <f t="shared" si="16"/>
        <v>0</v>
      </c>
      <c r="YX59" s="383">
        <f t="shared" si="16"/>
        <v>0</v>
      </c>
      <c r="YY59" s="383">
        <f t="shared" si="16"/>
        <v>0</v>
      </c>
      <c r="YZ59" s="383">
        <f t="shared" si="16"/>
        <v>0</v>
      </c>
      <c r="ZA59" s="383">
        <f t="shared" si="16"/>
        <v>0</v>
      </c>
      <c r="ZB59" s="383">
        <f t="shared" si="16"/>
        <v>0</v>
      </c>
      <c r="ZC59" s="383">
        <f t="shared" si="16"/>
        <v>0</v>
      </c>
      <c r="ZD59" s="383">
        <f t="shared" si="16"/>
        <v>0</v>
      </c>
      <c r="ZE59" s="383">
        <f t="shared" si="16"/>
        <v>0</v>
      </c>
      <c r="ZF59" s="383">
        <f t="shared" si="16"/>
        <v>0</v>
      </c>
      <c r="ZG59" s="383">
        <f t="shared" si="16"/>
        <v>0</v>
      </c>
      <c r="ZH59" s="383">
        <f t="shared" si="16"/>
        <v>0</v>
      </c>
      <c r="ZI59" s="383">
        <f t="shared" si="16"/>
        <v>0</v>
      </c>
      <c r="ZJ59" s="383">
        <f t="shared" si="16"/>
        <v>0</v>
      </c>
      <c r="ZK59" s="383">
        <f t="shared" si="16"/>
        <v>0</v>
      </c>
      <c r="ZL59" s="383">
        <f t="shared" si="16"/>
        <v>0</v>
      </c>
      <c r="ZM59" s="383">
        <f t="shared" si="16"/>
        <v>0</v>
      </c>
      <c r="ZN59" s="383">
        <f t="shared" si="16"/>
        <v>0</v>
      </c>
      <c r="ZO59" s="383">
        <f t="shared" si="16"/>
        <v>0</v>
      </c>
      <c r="ZP59" s="383">
        <f t="shared" si="16"/>
        <v>0</v>
      </c>
      <c r="ZQ59" s="383">
        <f t="shared" si="16"/>
        <v>0</v>
      </c>
      <c r="ZR59" s="383">
        <f t="shared" si="16"/>
        <v>0</v>
      </c>
      <c r="ZS59" s="383">
        <f t="shared" si="16"/>
        <v>0</v>
      </c>
      <c r="ZT59" s="383">
        <f t="shared" si="16"/>
        <v>0</v>
      </c>
      <c r="ZU59" s="383">
        <f t="shared" si="16"/>
        <v>0</v>
      </c>
      <c r="ZV59" s="383">
        <f t="shared" si="16"/>
        <v>0</v>
      </c>
      <c r="ZW59" s="383">
        <f t="shared" si="16"/>
        <v>0</v>
      </c>
      <c r="ZX59" s="383">
        <f t="shared" si="16"/>
        <v>0</v>
      </c>
      <c r="ZY59" s="383">
        <f t="shared" si="16"/>
        <v>0</v>
      </c>
      <c r="ZZ59" s="383">
        <f t="shared" si="16"/>
        <v>0</v>
      </c>
      <c r="AAA59" s="383">
        <f t="shared" si="16"/>
        <v>0</v>
      </c>
      <c r="AAB59" s="383">
        <f t="shared" si="16"/>
        <v>0</v>
      </c>
      <c r="AAC59" s="383">
        <f t="shared" si="16"/>
        <v>0</v>
      </c>
      <c r="AAD59" s="383">
        <f t="shared" si="16"/>
        <v>0</v>
      </c>
      <c r="AAE59" s="383">
        <f t="shared" si="16"/>
        <v>0</v>
      </c>
      <c r="AAF59" s="383">
        <f t="shared" si="16"/>
        <v>0</v>
      </c>
      <c r="AAG59" s="383">
        <f t="shared" si="16"/>
        <v>0</v>
      </c>
      <c r="AAH59" s="383">
        <f t="shared" si="16"/>
        <v>0</v>
      </c>
      <c r="AAI59" s="383">
        <f t="shared" si="16"/>
        <v>0</v>
      </c>
      <c r="AAJ59" s="383">
        <f t="shared" ref="AAJ59:ACU59" si="17">AAJ56</f>
        <v>0</v>
      </c>
      <c r="AAK59" s="383">
        <f t="shared" si="17"/>
        <v>0</v>
      </c>
      <c r="AAL59" s="383">
        <f t="shared" si="17"/>
        <v>0</v>
      </c>
      <c r="AAM59" s="383">
        <f t="shared" si="17"/>
        <v>0</v>
      </c>
      <c r="AAN59" s="383">
        <f t="shared" si="17"/>
        <v>0</v>
      </c>
      <c r="AAO59" s="383">
        <f t="shared" si="17"/>
        <v>0</v>
      </c>
      <c r="AAP59" s="383">
        <f t="shared" si="17"/>
        <v>0</v>
      </c>
      <c r="AAQ59" s="383">
        <f t="shared" si="17"/>
        <v>0</v>
      </c>
      <c r="AAR59" s="383">
        <f t="shared" si="17"/>
        <v>0</v>
      </c>
      <c r="AAS59" s="383">
        <f t="shared" si="17"/>
        <v>0</v>
      </c>
      <c r="AAT59" s="383">
        <f t="shared" si="17"/>
        <v>0</v>
      </c>
      <c r="AAU59" s="383">
        <f t="shared" si="17"/>
        <v>0</v>
      </c>
      <c r="AAV59" s="383">
        <f t="shared" si="17"/>
        <v>0</v>
      </c>
      <c r="AAW59" s="383">
        <f t="shared" si="17"/>
        <v>0</v>
      </c>
      <c r="AAX59" s="383">
        <f t="shared" si="17"/>
        <v>0</v>
      </c>
      <c r="AAY59" s="383">
        <f t="shared" si="17"/>
        <v>0</v>
      </c>
      <c r="AAZ59" s="383">
        <f t="shared" si="17"/>
        <v>0</v>
      </c>
      <c r="ABA59" s="383">
        <f t="shared" si="17"/>
        <v>0</v>
      </c>
      <c r="ABB59" s="383">
        <f t="shared" si="17"/>
        <v>0</v>
      </c>
      <c r="ABC59" s="383">
        <f t="shared" si="17"/>
        <v>0</v>
      </c>
      <c r="ABD59" s="383">
        <f t="shared" si="17"/>
        <v>0</v>
      </c>
      <c r="ABE59" s="383">
        <f t="shared" si="17"/>
        <v>0</v>
      </c>
      <c r="ABF59" s="383">
        <f t="shared" si="17"/>
        <v>0</v>
      </c>
      <c r="ABG59" s="383">
        <f t="shared" si="17"/>
        <v>0</v>
      </c>
      <c r="ABH59" s="383">
        <f t="shared" si="17"/>
        <v>0</v>
      </c>
      <c r="ABI59" s="383">
        <f t="shared" si="17"/>
        <v>0</v>
      </c>
      <c r="ABJ59" s="383">
        <f t="shared" si="17"/>
        <v>0</v>
      </c>
      <c r="ABK59" s="383">
        <f t="shared" si="17"/>
        <v>0</v>
      </c>
      <c r="ABL59" s="383">
        <f t="shared" si="17"/>
        <v>0</v>
      </c>
      <c r="ABM59" s="383">
        <f t="shared" si="17"/>
        <v>0</v>
      </c>
      <c r="ABN59" s="383">
        <f t="shared" si="17"/>
        <v>0</v>
      </c>
      <c r="ABO59" s="383">
        <f t="shared" si="17"/>
        <v>0</v>
      </c>
      <c r="ABP59" s="383">
        <f t="shared" si="17"/>
        <v>0</v>
      </c>
      <c r="ABQ59" s="383">
        <f t="shared" si="17"/>
        <v>0</v>
      </c>
      <c r="ABR59" s="383">
        <f t="shared" si="17"/>
        <v>0</v>
      </c>
      <c r="ABS59" s="383">
        <f t="shared" si="17"/>
        <v>0</v>
      </c>
      <c r="ABT59" s="383">
        <f t="shared" si="17"/>
        <v>0</v>
      </c>
      <c r="ABU59" s="383">
        <f t="shared" si="17"/>
        <v>0</v>
      </c>
      <c r="ABV59" s="383">
        <f t="shared" si="17"/>
        <v>0</v>
      </c>
      <c r="ABW59" s="383">
        <f t="shared" si="17"/>
        <v>0</v>
      </c>
      <c r="ABX59" s="383">
        <f t="shared" si="17"/>
        <v>0</v>
      </c>
      <c r="ABY59" s="383">
        <f t="shared" si="17"/>
        <v>0</v>
      </c>
      <c r="ABZ59" s="383">
        <f t="shared" si="17"/>
        <v>0</v>
      </c>
      <c r="ACA59" s="383">
        <f t="shared" si="17"/>
        <v>0</v>
      </c>
      <c r="ACB59" s="383">
        <f t="shared" si="17"/>
        <v>0</v>
      </c>
      <c r="ACC59" s="383">
        <f t="shared" si="17"/>
        <v>0</v>
      </c>
      <c r="ACD59" s="383">
        <f t="shared" si="17"/>
        <v>0</v>
      </c>
      <c r="ACE59" s="383">
        <f t="shared" si="17"/>
        <v>0</v>
      </c>
      <c r="ACF59" s="383">
        <f t="shared" si="17"/>
        <v>0</v>
      </c>
      <c r="ACG59" s="383">
        <f t="shared" si="17"/>
        <v>0</v>
      </c>
      <c r="ACH59" s="383">
        <f t="shared" si="17"/>
        <v>0</v>
      </c>
      <c r="ACI59" s="383">
        <f t="shared" si="17"/>
        <v>0</v>
      </c>
      <c r="ACJ59" s="383">
        <f t="shared" si="17"/>
        <v>0</v>
      </c>
      <c r="ACK59" s="383">
        <f t="shared" si="17"/>
        <v>0</v>
      </c>
      <c r="ACL59" s="383">
        <f t="shared" si="17"/>
        <v>0</v>
      </c>
      <c r="ACM59" s="383">
        <f t="shared" si="17"/>
        <v>0</v>
      </c>
      <c r="ACN59" s="383">
        <f t="shared" si="17"/>
        <v>0</v>
      </c>
      <c r="ACO59" s="383">
        <f t="shared" si="17"/>
        <v>0</v>
      </c>
      <c r="ACP59" s="383">
        <f t="shared" si="17"/>
        <v>0</v>
      </c>
      <c r="ACQ59" s="383">
        <f t="shared" si="17"/>
        <v>0</v>
      </c>
      <c r="ACR59" s="383">
        <f t="shared" si="17"/>
        <v>0</v>
      </c>
      <c r="ACS59" s="383">
        <f t="shared" si="17"/>
        <v>0</v>
      </c>
      <c r="ACT59" s="383">
        <f t="shared" si="17"/>
        <v>0</v>
      </c>
      <c r="ACU59" s="383">
        <f t="shared" si="17"/>
        <v>0</v>
      </c>
      <c r="ACV59" s="383">
        <f t="shared" ref="ACV59:AFG59" si="18">ACV56</f>
        <v>0</v>
      </c>
      <c r="ACW59" s="383">
        <f t="shared" si="18"/>
        <v>0</v>
      </c>
      <c r="ACX59" s="383">
        <f t="shared" si="18"/>
        <v>0</v>
      </c>
      <c r="ACY59" s="383">
        <f t="shared" si="18"/>
        <v>0</v>
      </c>
      <c r="ACZ59" s="383">
        <f t="shared" si="18"/>
        <v>0</v>
      </c>
      <c r="ADA59" s="383">
        <f t="shared" si="18"/>
        <v>0</v>
      </c>
      <c r="ADB59" s="383">
        <f t="shared" si="18"/>
        <v>0</v>
      </c>
      <c r="ADC59" s="383">
        <f t="shared" si="18"/>
        <v>0</v>
      </c>
      <c r="ADD59" s="383">
        <f t="shared" si="18"/>
        <v>0</v>
      </c>
      <c r="ADE59" s="383">
        <f t="shared" si="18"/>
        <v>0</v>
      </c>
      <c r="ADF59" s="383">
        <f t="shared" si="18"/>
        <v>0</v>
      </c>
      <c r="ADG59" s="383">
        <f t="shared" si="18"/>
        <v>0</v>
      </c>
      <c r="ADH59" s="383">
        <f t="shared" si="18"/>
        <v>0</v>
      </c>
      <c r="ADI59" s="383">
        <f t="shared" si="18"/>
        <v>0</v>
      </c>
      <c r="ADJ59" s="383">
        <f t="shared" si="18"/>
        <v>0</v>
      </c>
      <c r="ADK59" s="383">
        <f t="shared" si="18"/>
        <v>0</v>
      </c>
      <c r="ADL59" s="383">
        <f t="shared" si="18"/>
        <v>0</v>
      </c>
      <c r="ADM59" s="383">
        <f t="shared" si="18"/>
        <v>0</v>
      </c>
      <c r="ADN59" s="383">
        <f t="shared" si="18"/>
        <v>0</v>
      </c>
      <c r="ADO59" s="383">
        <f t="shared" si="18"/>
        <v>0</v>
      </c>
      <c r="ADP59" s="383">
        <f t="shared" si="18"/>
        <v>0</v>
      </c>
      <c r="ADQ59" s="383">
        <f t="shared" si="18"/>
        <v>0</v>
      </c>
      <c r="ADR59" s="383">
        <f t="shared" si="18"/>
        <v>0</v>
      </c>
      <c r="ADS59" s="383">
        <f t="shared" si="18"/>
        <v>0</v>
      </c>
      <c r="ADT59" s="383">
        <f t="shared" si="18"/>
        <v>0</v>
      </c>
      <c r="ADU59" s="383">
        <f t="shared" si="18"/>
        <v>0</v>
      </c>
      <c r="ADV59" s="383">
        <f t="shared" si="18"/>
        <v>0</v>
      </c>
      <c r="ADW59" s="383">
        <f t="shared" si="18"/>
        <v>0</v>
      </c>
      <c r="ADX59" s="383">
        <f t="shared" si="18"/>
        <v>0</v>
      </c>
      <c r="ADY59" s="383">
        <f t="shared" si="18"/>
        <v>0</v>
      </c>
      <c r="ADZ59" s="383">
        <f t="shared" si="18"/>
        <v>0</v>
      </c>
      <c r="AEA59" s="383">
        <f t="shared" si="18"/>
        <v>0</v>
      </c>
      <c r="AEB59" s="383">
        <f t="shared" si="18"/>
        <v>0</v>
      </c>
      <c r="AEC59" s="383">
        <f t="shared" si="18"/>
        <v>0</v>
      </c>
      <c r="AED59" s="383">
        <f t="shared" si="18"/>
        <v>0</v>
      </c>
      <c r="AEE59" s="383">
        <f t="shared" si="18"/>
        <v>0</v>
      </c>
      <c r="AEF59" s="383">
        <f t="shared" si="18"/>
        <v>0</v>
      </c>
      <c r="AEG59" s="383">
        <f t="shared" si="18"/>
        <v>0</v>
      </c>
      <c r="AEH59" s="383">
        <f t="shared" si="18"/>
        <v>0</v>
      </c>
      <c r="AEI59" s="383">
        <f t="shared" si="18"/>
        <v>0</v>
      </c>
      <c r="AEJ59" s="383">
        <f t="shared" si="18"/>
        <v>0</v>
      </c>
      <c r="AEK59" s="383">
        <f t="shared" si="18"/>
        <v>0</v>
      </c>
      <c r="AEL59" s="383">
        <f t="shared" si="18"/>
        <v>0</v>
      </c>
      <c r="AEM59" s="383">
        <f t="shared" si="18"/>
        <v>0</v>
      </c>
      <c r="AEN59" s="383">
        <f t="shared" si="18"/>
        <v>0</v>
      </c>
      <c r="AEO59" s="383">
        <f t="shared" si="18"/>
        <v>0</v>
      </c>
      <c r="AEP59" s="383">
        <f t="shared" si="18"/>
        <v>0</v>
      </c>
      <c r="AEQ59" s="383">
        <f t="shared" si="18"/>
        <v>0</v>
      </c>
      <c r="AER59" s="383">
        <f t="shared" si="18"/>
        <v>0</v>
      </c>
      <c r="AES59" s="383">
        <f t="shared" si="18"/>
        <v>0</v>
      </c>
      <c r="AET59" s="383">
        <f t="shared" si="18"/>
        <v>0</v>
      </c>
      <c r="AEU59" s="383">
        <f t="shared" si="18"/>
        <v>0</v>
      </c>
      <c r="AEV59" s="383">
        <f t="shared" si="18"/>
        <v>0</v>
      </c>
      <c r="AEW59" s="383">
        <f t="shared" si="18"/>
        <v>0</v>
      </c>
      <c r="AEX59" s="383">
        <f t="shared" si="18"/>
        <v>0</v>
      </c>
      <c r="AEY59" s="383">
        <f t="shared" si="18"/>
        <v>0</v>
      </c>
      <c r="AEZ59" s="383">
        <f t="shared" si="18"/>
        <v>0</v>
      </c>
      <c r="AFA59" s="383">
        <f t="shared" si="18"/>
        <v>0</v>
      </c>
      <c r="AFB59" s="383">
        <f t="shared" si="18"/>
        <v>0</v>
      </c>
      <c r="AFC59" s="383">
        <f t="shared" si="18"/>
        <v>0</v>
      </c>
      <c r="AFD59" s="383">
        <f t="shared" si="18"/>
        <v>0</v>
      </c>
      <c r="AFE59" s="383">
        <f t="shared" si="18"/>
        <v>0</v>
      </c>
      <c r="AFF59" s="383">
        <f t="shared" si="18"/>
        <v>0</v>
      </c>
      <c r="AFG59" s="383">
        <f t="shared" si="18"/>
        <v>0</v>
      </c>
      <c r="AFH59" s="383">
        <f t="shared" ref="AFH59:AHS59" si="19">AFH56</f>
        <v>0</v>
      </c>
      <c r="AFI59" s="383">
        <f t="shared" si="19"/>
        <v>0</v>
      </c>
      <c r="AFJ59" s="383">
        <f t="shared" si="19"/>
        <v>0</v>
      </c>
      <c r="AFK59" s="383">
        <f t="shared" si="19"/>
        <v>0</v>
      </c>
      <c r="AFL59" s="383">
        <f t="shared" si="19"/>
        <v>0</v>
      </c>
      <c r="AFM59" s="383">
        <f t="shared" si="19"/>
        <v>0</v>
      </c>
      <c r="AFN59" s="383">
        <f t="shared" si="19"/>
        <v>0</v>
      </c>
      <c r="AFO59" s="383">
        <f t="shared" si="19"/>
        <v>0</v>
      </c>
      <c r="AFP59" s="383">
        <f t="shared" si="19"/>
        <v>0</v>
      </c>
      <c r="AFQ59" s="383">
        <f t="shared" si="19"/>
        <v>0</v>
      </c>
      <c r="AFR59" s="383">
        <f t="shared" si="19"/>
        <v>0</v>
      </c>
      <c r="AFS59" s="383">
        <f t="shared" si="19"/>
        <v>0</v>
      </c>
      <c r="AFT59" s="383">
        <f t="shared" si="19"/>
        <v>0</v>
      </c>
      <c r="AFU59" s="383">
        <f t="shared" si="19"/>
        <v>0</v>
      </c>
      <c r="AFV59" s="383">
        <f t="shared" si="19"/>
        <v>0</v>
      </c>
      <c r="AFW59" s="383">
        <f t="shared" si="19"/>
        <v>0</v>
      </c>
      <c r="AFX59" s="383">
        <f t="shared" si="19"/>
        <v>0</v>
      </c>
      <c r="AFY59" s="383">
        <f t="shared" si="19"/>
        <v>0</v>
      </c>
      <c r="AFZ59" s="383">
        <f t="shared" si="19"/>
        <v>0</v>
      </c>
      <c r="AGA59" s="383">
        <f t="shared" si="19"/>
        <v>0</v>
      </c>
      <c r="AGB59" s="383">
        <f t="shared" si="19"/>
        <v>0</v>
      </c>
      <c r="AGC59" s="383">
        <f t="shared" si="19"/>
        <v>0</v>
      </c>
      <c r="AGD59" s="383">
        <f t="shared" si="19"/>
        <v>0</v>
      </c>
      <c r="AGE59" s="383">
        <f t="shared" si="19"/>
        <v>0</v>
      </c>
      <c r="AGF59" s="383">
        <f t="shared" si="19"/>
        <v>0</v>
      </c>
      <c r="AGG59" s="383">
        <f t="shared" si="19"/>
        <v>0</v>
      </c>
      <c r="AGH59" s="383">
        <f t="shared" si="19"/>
        <v>0</v>
      </c>
      <c r="AGI59" s="383">
        <f t="shared" si="19"/>
        <v>0</v>
      </c>
      <c r="AGJ59" s="383">
        <f t="shared" si="19"/>
        <v>0</v>
      </c>
      <c r="AGK59" s="383">
        <f t="shared" si="19"/>
        <v>0</v>
      </c>
      <c r="AGL59" s="383">
        <f t="shared" si="19"/>
        <v>0</v>
      </c>
      <c r="AGM59" s="383">
        <f t="shared" si="19"/>
        <v>0</v>
      </c>
      <c r="AGN59" s="383">
        <f t="shared" si="19"/>
        <v>0</v>
      </c>
      <c r="AGO59" s="383">
        <f t="shared" si="19"/>
        <v>0</v>
      </c>
      <c r="AGP59" s="383">
        <f t="shared" si="19"/>
        <v>0</v>
      </c>
      <c r="AGQ59" s="383">
        <f t="shared" si="19"/>
        <v>0</v>
      </c>
      <c r="AGR59" s="383">
        <f t="shared" si="19"/>
        <v>0</v>
      </c>
      <c r="AGS59" s="383">
        <f t="shared" si="19"/>
        <v>0</v>
      </c>
      <c r="AGT59" s="383">
        <f t="shared" si="19"/>
        <v>0</v>
      </c>
      <c r="AGU59" s="383">
        <f t="shared" si="19"/>
        <v>0</v>
      </c>
      <c r="AGV59" s="383">
        <f t="shared" si="19"/>
        <v>0</v>
      </c>
      <c r="AGW59" s="383">
        <f t="shared" si="19"/>
        <v>0</v>
      </c>
      <c r="AGX59" s="383">
        <f t="shared" si="19"/>
        <v>0</v>
      </c>
      <c r="AGY59" s="383">
        <f t="shared" si="19"/>
        <v>0</v>
      </c>
      <c r="AGZ59" s="383">
        <f t="shared" si="19"/>
        <v>0</v>
      </c>
      <c r="AHA59" s="383">
        <f t="shared" si="19"/>
        <v>0</v>
      </c>
      <c r="AHB59" s="383">
        <f t="shared" si="19"/>
        <v>0</v>
      </c>
      <c r="AHC59" s="383">
        <f t="shared" si="19"/>
        <v>0</v>
      </c>
      <c r="AHD59" s="383">
        <f t="shared" si="19"/>
        <v>0</v>
      </c>
      <c r="AHE59" s="383">
        <f t="shared" si="19"/>
        <v>0</v>
      </c>
      <c r="AHF59" s="383">
        <f t="shared" si="19"/>
        <v>0</v>
      </c>
      <c r="AHG59" s="383">
        <f t="shared" si="19"/>
        <v>0</v>
      </c>
      <c r="AHH59" s="383">
        <f t="shared" si="19"/>
        <v>0</v>
      </c>
      <c r="AHI59" s="383">
        <f t="shared" si="19"/>
        <v>0</v>
      </c>
      <c r="AHJ59" s="383">
        <f t="shared" si="19"/>
        <v>0</v>
      </c>
      <c r="AHK59" s="383">
        <f t="shared" si="19"/>
        <v>0</v>
      </c>
      <c r="AHL59" s="383">
        <f t="shared" si="19"/>
        <v>0</v>
      </c>
      <c r="AHM59" s="383">
        <f t="shared" si="19"/>
        <v>0</v>
      </c>
      <c r="AHN59" s="383">
        <f t="shared" si="19"/>
        <v>0</v>
      </c>
      <c r="AHO59" s="383">
        <f t="shared" si="19"/>
        <v>0</v>
      </c>
      <c r="AHP59" s="383">
        <f t="shared" si="19"/>
        <v>0</v>
      </c>
      <c r="AHQ59" s="383">
        <f t="shared" si="19"/>
        <v>0</v>
      </c>
      <c r="AHR59" s="383">
        <f t="shared" si="19"/>
        <v>0</v>
      </c>
      <c r="AHS59" s="383">
        <f t="shared" si="19"/>
        <v>0</v>
      </c>
      <c r="AHT59" s="383">
        <f t="shared" ref="AHT59:AKE59" si="20">AHT56</f>
        <v>0</v>
      </c>
      <c r="AHU59" s="383">
        <f t="shared" si="20"/>
        <v>0</v>
      </c>
      <c r="AHV59" s="383">
        <f t="shared" si="20"/>
        <v>0</v>
      </c>
      <c r="AHW59" s="383">
        <f t="shared" si="20"/>
        <v>0</v>
      </c>
      <c r="AHX59" s="383">
        <f t="shared" si="20"/>
        <v>0</v>
      </c>
      <c r="AHY59" s="383">
        <f t="shared" si="20"/>
        <v>0</v>
      </c>
      <c r="AHZ59" s="383">
        <f t="shared" si="20"/>
        <v>0</v>
      </c>
      <c r="AIA59" s="383">
        <f t="shared" si="20"/>
        <v>0</v>
      </c>
      <c r="AIB59" s="383">
        <f t="shared" si="20"/>
        <v>0</v>
      </c>
      <c r="AIC59" s="383">
        <f t="shared" si="20"/>
        <v>0</v>
      </c>
      <c r="AID59" s="383">
        <f t="shared" si="20"/>
        <v>0</v>
      </c>
      <c r="AIE59" s="383">
        <f t="shared" si="20"/>
        <v>0</v>
      </c>
      <c r="AIF59" s="383">
        <f t="shared" si="20"/>
        <v>0</v>
      </c>
      <c r="AIG59" s="383">
        <f t="shared" si="20"/>
        <v>0</v>
      </c>
      <c r="AIH59" s="383">
        <f t="shared" si="20"/>
        <v>0</v>
      </c>
      <c r="AII59" s="383">
        <f t="shared" si="20"/>
        <v>0</v>
      </c>
      <c r="AIJ59" s="383">
        <f t="shared" si="20"/>
        <v>0</v>
      </c>
      <c r="AIK59" s="383">
        <f t="shared" si="20"/>
        <v>0</v>
      </c>
      <c r="AIL59" s="383">
        <f t="shared" si="20"/>
        <v>0</v>
      </c>
      <c r="AIM59" s="383">
        <f t="shared" si="20"/>
        <v>0</v>
      </c>
      <c r="AIN59" s="383">
        <f t="shared" si="20"/>
        <v>0</v>
      </c>
      <c r="AIO59" s="383">
        <f t="shared" si="20"/>
        <v>0</v>
      </c>
      <c r="AIP59" s="383">
        <f t="shared" si="20"/>
        <v>0</v>
      </c>
      <c r="AIQ59" s="383">
        <f t="shared" si="20"/>
        <v>0</v>
      </c>
      <c r="AIR59" s="383">
        <f t="shared" si="20"/>
        <v>0</v>
      </c>
      <c r="AIS59" s="383">
        <f t="shared" si="20"/>
        <v>0</v>
      </c>
      <c r="AIT59" s="383">
        <f t="shared" si="20"/>
        <v>0</v>
      </c>
      <c r="AIU59" s="383">
        <f t="shared" si="20"/>
        <v>0</v>
      </c>
      <c r="AIV59" s="383">
        <f t="shared" si="20"/>
        <v>0</v>
      </c>
      <c r="AIW59" s="383">
        <f t="shared" si="20"/>
        <v>0</v>
      </c>
      <c r="AIX59" s="383">
        <f t="shared" si="20"/>
        <v>0</v>
      </c>
      <c r="AIY59" s="383">
        <f t="shared" si="20"/>
        <v>0</v>
      </c>
      <c r="AIZ59" s="383">
        <f t="shared" si="20"/>
        <v>0</v>
      </c>
      <c r="AJA59" s="383">
        <f t="shared" si="20"/>
        <v>0</v>
      </c>
      <c r="AJB59" s="383">
        <f t="shared" si="20"/>
        <v>0</v>
      </c>
      <c r="AJC59" s="383">
        <f t="shared" si="20"/>
        <v>0</v>
      </c>
      <c r="AJD59" s="383">
        <f t="shared" si="20"/>
        <v>0</v>
      </c>
      <c r="AJE59" s="383">
        <f t="shared" si="20"/>
        <v>0</v>
      </c>
      <c r="AJF59" s="383">
        <f t="shared" si="20"/>
        <v>0</v>
      </c>
      <c r="AJG59" s="383">
        <f t="shared" si="20"/>
        <v>0</v>
      </c>
      <c r="AJH59" s="383">
        <f t="shared" si="20"/>
        <v>0</v>
      </c>
      <c r="AJI59" s="383">
        <f t="shared" si="20"/>
        <v>0</v>
      </c>
      <c r="AJJ59" s="383">
        <f t="shared" si="20"/>
        <v>0</v>
      </c>
      <c r="AJK59" s="383">
        <f t="shared" si="20"/>
        <v>0</v>
      </c>
      <c r="AJL59" s="383">
        <f t="shared" si="20"/>
        <v>0</v>
      </c>
      <c r="AJM59" s="383">
        <f t="shared" si="20"/>
        <v>0</v>
      </c>
      <c r="AJN59" s="383">
        <f t="shared" si="20"/>
        <v>0</v>
      </c>
      <c r="AJO59" s="383">
        <f t="shared" si="20"/>
        <v>0</v>
      </c>
      <c r="AJP59" s="383">
        <f t="shared" si="20"/>
        <v>0</v>
      </c>
      <c r="AJQ59" s="383">
        <f t="shared" si="20"/>
        <v>0</v>
      </c>
      <c r="AJR59" s="383">
        <f t="shared" si="20"/>
        <v>0</v>
      </c>
      <c r="AJS59" s="383">
        <f t="shared" si="20"/>
        <v>0</v>
      </c>
      <c r="AJT59" s="383">
        <f t="shared" si="20"/>
        <v>0</v>
      </c>
      <c r="AJU59" s="383">
        <f t="shared" si="20"/>
        <v>0</v>
      </c>
      <c r="AJV59" s="383">
        <f t="shared" si="20"/>
        <v>0</v>
      </c>
      <c r="AJW59" s="383">
        <f t="shared" si="20"/>
        <v>0</v>
      </c>
      <c r="AJX59" s="383">
        <f t="shared" si="20"/>
        <v>0</v>
      </c>
      <c r="AJY59" s="383">
        <f t="shared" si="20"/>
        <v>0</v>
      </c>
      <c r="AJZ59" s="383">
        <f t="shared" si="20"/>
        <v>0</v>
      </c>
      <c r="AKA59" s="383">
        <f t="shared" si="20"/>
        <v>0</v>
      </c>
      <c r="AKB59" s="383">
        <f t="shared" si="20"/>
        <v>0</v>
      </c>
      <c r="AKC59" s="383">
        <f t="shared" si="20"/>
        <v>0</v>
      </c>
      <c r="AKD59" s="383">
        <f t="shared" si="20"/>
        <v>0</v>
      </c>
      <c r="AKE59" s="383">
        <f t="shared" si="20"/>
        <v>0</v>
      </c>
      <c r="AKF59" s="383">
        <f t="shared" ref="AKF59:AMQ59" si="21">AKF56</f>
        <v>0</v>
      </c>
      <c r="AKG59" s="383">
        <f t="shared" si="21"/>
        <v>0</v>
      </c>
      <c r="AKH59" s="383">
        <f t="shared" si="21"/>
        <v>0</v>
      </c>
      <c r="AKI59" s="383">
        <f t="shared" si="21"/>
        <v>0</v>
      </c>
      <c r="AKJ59" s="383">
        <f t="shared" si="21"/>
        <v>0</v>
      </c>
      <c r="AKK59" s="383">
        <f t="shared" si="21"/>
        <v>0</v>
      </c>
      <c r="AKL59" s="383">
        <f t="shared" si="21"/>
        <v>0</v>
      </c>
      <c r="AKM59" s="383">
        <f t="shared" si="21"/>
        <v>0</v>
      </c>
      <c r="AKN59" s="383">
        <f t="shared" si="21"/>
        <v>0</v>
      </c>
      <c r="AKO59" s="383">
        <f t="shared" si="21"/>
        <v>0</v>
      </c>
      <c r="AKP59" s="383">
        <f t="shared" si="21"/>
        <v>0</v>
      </c>
      <c r="AKQ59" s="383">
        <f t="shared" si="21"/>
        <v>0</v>
      </c>
      <c r="AKR59" s="383">
        <f t="shared" si="21"/>
        <v>0</v>
      </c>
      <c r="AKS59" s="383">
        <f t="shared" si="21"/>
        <v>0</v>
      </c>
      <c r="AKT59" s="383">
        <f t="shared" si="21"/>
        <v>0</v>
      </c>
      <c r="AKU59" s="383">
        <f t="shared" si="21"/>
        <v>0</v>
      </c>
      <c r="AKV59" s="383">
        <f t="shared" si="21"/>
        <v>0</v>
      </c>
      <c r="AKW59" s="383">
        <f t="shared" si="21"/>
        <v>0</v>
      </c>
      <c r="AKX59" s="383">
        <f t="shared" si="21"/>
        <v>0</v>
      </c>
      <c r="AKY59" s="383">
        <f t="shared" si="21"/>
        <v>0</v>
      </c>
      <c r="AKZ59" s="383">
        <f t="shared" si="21"/>
        <v>0</v>
      </c>
      <c r="ALA59" s="383">
        <f t="shared" si="21"/>
        <v>0</v>
      </c>
      <c r="ALB59" s="383">
        <f t="shared" si="21"/>
        <v>0</v>
      </c>
      <c r="ALC59" s="383">
        <f t="shared" si="21"/>
        <v>0</v>
      </c>
      <c r="ALD59" s="383">
        <f t="shared" si="21"/>
        <v>0</v>
      </c>
      <c r="ALE59" s="383">
        <f t="shared" si="21"/>
        <v>0</v>
      </c>
      <c r="ALF59" s="383">
        <f t="shared" si="21"/>
        <v>0</v>
      </c>
      <c r="ALG59" s="383">
        <f t="shared" si="21"/>
        <v>0</v>
      </c>
      <c r="ALH59" s="383">
        <f t="shared" si="21"/>
        <v>0</v>
      </c>
      <c r="ALI59" s="383">
        <f t="shared" si="21"/>
        <v>0</v>
      </c>
      <c r="ALJ59" s="383">
        <f t="shared" si="21"/>
        <v>0</v>
      </c>
      <c r="ALK59" s="383">
        <f t="shared" si="21"/>
        <v>0</v>
      </c>
      <c r="ALL59" s="383">
        <f t="shared" si="21"/>
        <v>0</v>
      </c>
      <c r="ALM59" s="383">
        <f t="shared" si="21"/>
        <v>0</v>
      </c>
      <c r="ALN59" s="383">
        <f t="shared" si="21"/>
        <v>0</v>
      </c>
      <c r="ALO59" s="383">
        <f t="shared" si="21"/>
        <v>0</v>
      </c>
      <c r="ALP59" s="383">
        <f t="shared" si="21"/>
        <v>0</v>
      </c>
      <c r="ALQ59" s="383">
        <f t="shared" si="21"/>
        <v>0</v>
      </c>
      <c r="ALR59" s="383">
        <f t="shared" si="21"/>
        <v>0</v>
      </c>
      <c r="ALS59" s="383">
        <f t="shared" si="21"/>
        <v>0</v>
      </c>
      <c r="ALT59" s="383">
        <f t="shared" si="21"/>
        <v>0</v>
      </c>
      <c r="ALU59" s="383">
        <f t="shared" si="21"/>
        <v>0</v>
      </c>
      <c r="ALV59" s="383">
        <f t="shared" si="21"/>
        <v>0</v>
      </c>
      <c r="ALW59" s="383">
        <f t="shared" si="21"/>
        <v>0</v>
      </c>
      <c r="ALX59" s="383">
        <f t="shared" si="21"/>
        <v>0</v>
      </c>
      <c r="ALY59" s="383">
        <f t="shared" si="21"/>
        <v>0</v>
      </c>
      <c r="ALZ59" s="383">
        <f t="shared" si="21"/>
        <v>0</v>
      </c>
      <c r="AMA59" s="383">
        <f t="shared" si="21"/>
        <v>0</v>
      </c>
      <c r="AMB59" s="383">
        <f t="shared" si="21"/>
        <v>0</v>
      </c>
      <c r="AMC59" s="383">
        <f t="shared" si="21"/>
        <v>0</v>
      </c>
      <c r="AMD59" s="383">
        <f t="shared" si="21"/>
        <v>0</v>
      </c>
      <c r="AME59" s="383">
        <f t="shared" si="21"/>
        <v>0</v>
      </c>
      <c r="AMF59" s="383">
        <f t="shared" si="21"/>
        <v>0</v>
      </c>
      <c r="AMG59" s="383">
        <f t="shared" si="21"/>
        <v>0</v>
      </c>
      <c r="AMH59" s="383">
        <f t="shared" si="21"/>
        <v>0</v>
      </c>
      <c r="AMI59" s="383">
        <f t="shared" si="21"/>
        <v>0</v>
      </c>
      <c r="AMJ59" s="383">
        <f t="shared" si="21"/>
        <v>0</v>
      </c>
      <c r="AMK59" s="383">
        <f t="shared" si="21"/>
        <v>0</v>
      </c>
      <c r="AML59" s="383">
        <f t="shared" si="21"/>
        <v>0</v>
      </c>
      <c r="AMM59" s="383">
        <f t="shared" si="21"/>
        <v>0</v>
      </c>
      <c r="AMN59" s="383">
        <f t="shared" si="21"/>
        <v>0</v>
      </c>
      <c r="AMO59" s="383">
        <f t="shared" si="21"/>
        <v>0</v>
      </c>
      <c r="AMP59" s="383">
        <f t="shared" si="21"/>
        <v>0</v>
      </c>
      <c r="AMQ59" s="383">
        <f t="shared" si="21"/>
        <v>0</v>
      </c>
      <c r="AMR59" s="383">
        <f t="shared" ref="AMR59:APC59" si="22">AMR56</f>
        <v>0</v>
      </c>
      <c r="AMS59" s="383">
        <f t="shared" si="22"/>
        <v>0</v>
      </c>
      <c r="AMT59" s="383">
        <f t="shared" si="22"/>
        <v>0</v>
      </c>
      <c r="AMU59" s="383">
        <f t="shared" si="22"/>
        <v>0</v>
      </c>
      <c r="AMV59" s="383">
        <f t="shared" si="22"/>
        <v>0</v>
      </c>
      <c r="AMW59" s="383">
        <f t="shared" si="22"/>
        <v>0</v>
      </c>
      <c r="AMX59" s="383">
        <f t="shared" si="22"/>
        <v>0</v>
      </c>
      <c r="AMY59" s="383">
        <f t="shared" si="22"/>
        <v>0</v>
      </c>
      <c r="AMZ59" s="383">
        <f t="shared" si="22"/>
        <v>0</v>
      </c>
      <c r="ANA59" s="383">
        <f t="shared" si="22"/>
        <v>0</v>
      </c>
      <c r="ANB59" s="383">
        <f t="shared" si="22"/>
        <v>0</v>
      </c>
      <c r="ANC59" s="383">
        <f t="shared" si="22"/>
        <v>0</v>
      </c>
      <c r="AND59" s="383">
        <f t="shared" si="22"/>
        <v>0</v>
      </c>
      <c r="ANE59" s="383">
        <f t="shared" si="22"/>
        <v>0</v>
      </c>
      <c r="ANF59" s="383">
        <f t="shared" si="22"/>
        <v>0</v>
      </c>
      <c r="ANG59" s="383">
        <f t="shared" si="22"/>
        <v>0</v>
      </c>
      <c r="ANH59" s="383">
        <f t="shared" si="22"/>
        <v>0</v>
      </c>
      <c r="ANI59" s="383">
        <f t="shared" si="22"/>
        <v>0</v>
      </c>
      <c r="ANJ59" s="383">
        <f t="shared" si="22"/>
        <v>0</v>
      </c>
      <c r="ANK59" s="383">
        <f t="shared" si="22"/>
        <v>0</v>
      </c>
      <c r="ANL59" s="383">
        <f t="shared" si="22"/>
        <v>0</v>
      </c>
      <c r="ANM59" s="383">
        <f t="shared" si="22"/>
        <v>0</v>
      </c>
      <c r="ANN59" s="383">
        <f t="shared" si="22"/>
        <v>0</v>
      </c>
      <c r="ANO59" s="383">
        <f t="shared" si="22"/>
        <v>0</v>
      </c>
      <c r="ANP59" s="383">
        <f t="shared" si="22"/>
        <v>0</v>
      </c>
      <c r="ANQ59" s="383">
        <f t="shared" si="22"/>
        <v>0</v>
      </c>
      <c r="ANR59" s="383">
        <f t="shared" si="22"/>
        <v>0</v>
      </c>
      <c r="ANS59" s="383">
        <f t="shared" si="22"/>
        <v>0</v>
      </c>
      <c r="ANT59" s="383">
        <f t="shared" si="22"/>
        <v>0</v>
      </c>
      <c r="ANU59" s="383">
        <f t="shared" si="22"/>
        <v>0</v>
      </c>
      <c r="ANV59" s="383">
        <f t="shared" si="22"/>
        <v>0</v>
      </c>
      <c r="ANW59" s="383">
        <f t="shared" si="22"/>
        <v>0</v>
      </c>
      <c r="ANX59" s="383">
        <f t="shared" si="22"/>
        <v>0</v>
      </c>
      <c r="ANY59" s="383">
        <f t="shared" si="22"/>
        <v>0</v>
      </c>
      <c r="ANZ59" s="383">
        <f t="shared" si="22"/>
        <v>0</v>
      </c>
      <c r="AOA59" s="383">
        <f t="shared" si="22"/>
        <v>0</v>
      </c>
      <c r="AOB59" s="383">
        <f t="shared" si="22"/>
        <v>0</v>
      </c>
      <c r="AOC59" s="383">
        <f t="shared" si="22"/>
        <v>0</v>
      </c>
      <c r="AOD59" s="383">
        <f t="shared" si="22"/>
        <v>0</v>
      </c>
      <c r="AOE59" s="383">
        <f t="shared" si="22"/>
        <v>0</v>
      </c>
      <c r="AOF59" s="383">
        <f t="shared" si="22"/>
        <v>0</v>
      </c>
      <c r="AOG59" s="383">
        <f t="shared" si="22"/>
        <v>0</v>
      </c>
      <c r="AOH59" s="383">
        <f t="shared" si="22"/>
        <v>0</v>
      </c>
      <c r="AOI59" s="383">
        <f t="shared" si="22"/>
        <v>0</v>
      </c>
      <c r="AOJ59" s="383">
        <f t="shared" si="22"/>
        <v>0</v>
      </c>
      <c r="AOK59" s="383">
        <f t="shared" si="22"/>
        <v>0</v>
      </c>
      <c r="AOL59" s="383">
        <f t="shared" si="22"/>
        <v>0</v>
      </c>
      <c r="AOM59" s="383">
        <f t="shared" si="22"/>
        <v>0</v>
      </c>
      <c r="AON59" s="383">
        <f t="shared" si="22"/>
        <v>0</v>
      </c>
      <c r="AOO59" s="383">
        <f t="shared" si="22"/>
        <v>0</v>
      </c>
      <c r="AOP59" s="383">
        <f t="shared" si="22"/>
        <v>0</v>
      </c>
      <c r="AOQ59" s="383">
        <f t="shared" si="22"/>
        <v>0</v>
      </c>
      <c r="AOR59" s="383">
        <f t="shared" si="22"/>
        <v>0</v>
      </c>
      <c r="AOS59" s="383">
        <f t="shared" si="22"/>
        <v>0</v>
      </c>
      <c r="AOT59" s="383">
        <f t="shared" si="22"/>
        <v>0</v>
      </c>
      <c r="AOU59" s="383">
        <f t="shared" si="22"/>
        <v>0</v>
      </c>
      <c r="AOV59" s="383">
        <f t="shared" si="22"/>
        <v>0</v>
      </c>
      <c r="AOW59" s="383">
        <f t="shared" si="22"/>
        <v>0</v>
      </c>
      <c r="AOX59" s="383">
        <f t="shared" si="22"/>
        <v>0</v>
      </c>
      <c r="AOY59" s="383">
        <f t="shared" si="22"/>
        <v>0</v>
      </c>
      <c r="AOZ59" s="383">
        <f t="shared" si="22"/>
        <v>0</v>
      </c>
      <c r="APA59" s="383">
        <f t="shared" si="22"/>
        <v>0</v>
      </c>
      <c r="APB59" s="383">
        <f t="shared" si="22"/>
        <v>0</v>
      </c>
      <c r="APC59" s="383">
        <f t="shared" si="22"/>
        <v>0</v>
      </c>
      <c r="APD59" s="383">
        <f t="shared" ref="APD59:ARO59" si="23">APD56</f>
        <v>0</v>
      </c>
      <c r="APE59" s="383">
        <f t="shared" si="23"/>
        <v>0</v>
      </c>
      <c r="APF59" s="383">
        <f t="shared" si="23"/>
        <v>0</v>
      </c>
      <c r="APG59" s="383">
        <f t="shared" si="23"/>
        <v>0</v>
      </c>
      <c r="APH59" s="383">
        <f t="shared" si="23"/>
        <v>0</v>
      </c>
      <c r="API59" s="383">
        <f t="shared" si="23"/>
        <v>0</v>
      </c>
      <c r="APJ59" s="383">
        <f t="shared" si="23"/>
        <v>0</v>
      </c>
      <c r="APK59" s="383">
        <f t="shared" si="23"/>
        <v>0</v>
      </c>
      <c r="APL59" s="383">
        <f t="shared" si="23"/>
        <v>0</v>
      </c>
      <c r="APM59" s="383">
        <f t="shared" si="23"/>
        <v>0</v>
      </c>
      <c r="APN59" s="383">
        <f t="shared" si="23"/>
        <v>0</v>
      </c>
      <c r="APO59" s="383">
        <f t="shared" si="23"/>
        <v>0</v>
      </c>
      <c r="APP59" s="383">
        <f t="shared" si="23"/>
        <v>0</v>
      </c>
      <c r="APQ59" s="383">
        <f t="shared" si="23"/>
        <v>0</v>
      </c>
      <c r="APR59" s="383">
        <f t="shared" si="23"/>
        <v>0</v>
      </c>
      <c r="APS59" s="383">
        <f t="shared" si="23"/>
        <v>0</v>
      </c>
      <c r="APT59" s="383">
        <f t="shared" si="23"/>
        <v>0</v>
      </c>
      <c r="APU59" s="383">
        <f t="shared" si="23"/>
        <v>0</v>
      </c>
      <c r="APV59" s="383">
        <f t="shared" si="23"/>
        <v>0</v>
      </c>
      <c r="APW59" s="383">
        <f t="shared" si="23"/>
        <v>0</v>
      </c>
      <c r="APX59" s="383">
        <f t="shared" si="23"/>
        <v>0</v>
      </c>
      <c r="APY59" s="383">
        <f t="shared" si="23"/>
        <v>0</v>
      </c>
      <c r="APZ59" s="383">
        <f t="shared" si="23"/>
        <v>0</v>
      </c>
      <c r="AQA59" s="383">
        <f t="shared" si="23"/>
        <v>0</v>
      </c>
      <c r="AQB59" s="383">
        <f t="shared" si="23"/>
        <v>0</v>
      </c>
      <c r="AQC59" s="383">
        <f t="shared" si="23"/>
        <v>0</v>
      </c>
      <c r="AQD59" s="383">
        <f t="shared" si="23"/>
        <v>0</v>
      </c>
      <c r="AQE59" s="383">
        <f t="shared" si="23"/>
        <v>0</v>
      </c>
      <c r="AQF59" s="383">
        <f t="shared" si="23"/>
        <v>0</v>
      </c>
      <c r="AQG59" s="383">
        <f t="shared" si="23"/>
        <v>0</v>
      </c>
      <c r="AQH59" s="383">
        <f t="shared" si="23"/>
        <v>0</v>
      </c>
      <c r="AQI59" s="383">
        <f t="shared" si="23"/>
        <v>0</v>
      </c>
      <c r="AQJ59" s="383">
        <f t="shared" si="23"/>
        <v>0</v>
      </c>
      <c r="AQK59" s="383">
        <f t="shared" si="23"/>
        <v>0</v>
      </c>
      <c r="AQL59" s="383">
        <f t="shared" si="23"/>
        <v>0</v>
      </c>
      <c r="AQM59" s="383">
        <f t="shared" si="23"/>
        <v>0</v>
      </c>
      <c r="AQN59" s="383">
        <f t="shared" si="23"/>
        <v>0</v>
      </c>
      <c r="AQO59" s="383">
        <f t="shared" si="23"/>
        <v>0</v>
      </c>
      <c r="AQP59" s="383">
        <f t="shared" si="23"/>
        <v>0</v>
      </c>
      <c r="AQQ59" s="383">
        <f t="shared" si="23"/>
        <v>0</v>
      </c>
      <c r="AQR59" s="383">
        <f t="shared" si="23"/>
        <v>0</v>
      </c>
      <c r="AQS59" s="383">
        <f t="shared" si="23"/>
        <v>0</v>
      </c>
      <c r="AQT59" s="383">
        <f t="shared" si="23"/>
        <v>0</v>
      </c>
      <c r="AQU59" s="383">
        <f t="shared" si="23"/>
        <v>0</v>
      </c>
      <c r="AQV59" s="383">
        <f t="shared" si="23"/>
        <v>0</v>
      </c>
      <c r="AQW59" s="383">
        <f t="shared" si="23"/>
        <v>0</v>
      </c>
      <c r="AQX59" s="383">
        <f t="shared" si="23"/>
        <v>0</v>
      </c>
      <c r="AQY59" s="383">
        <f t="shared" si="23"/>
        <v>0</v>
      </c>
      <c r="AQZ59" s="383">
        <f t="shared" si="23"/>
        <v>0</v>
      </c>
      <c r="ARA59" s="383">
        <f t="shared" si="23"/>
        <v>0</v>
      </c>
      <c r="ARB59" s="383">
        <f t="shared" si="23"/>
        <v>0</v>
      </c>
      <c r="ARC59" s="383">
        <f t="shared" si="23"/>
        <v>0</v>
      </c>
      <c r="ARD59" s="383">
        <f t="shared" si="23"/>
        <v>0</v>
      </c>
      <c r="ARE59" s="383">
        <f t="shared" si="23"/>
        <v>0</v>
      </c>
      <c r="ARF59" s="383">
        <f t="shared" si="23"/>
        <v>0</v>
      </c>
      <c r="ARG59" s="383">
        <f t="shared" si="23"/>
        <v>0</v>
      </c>
      <c r="ARH59" s="383">
        <f t="shared" si="23"/>
        <v>0</v>
      </c>
      <c r="ARI59" s="383">
        <f t="shared" si="23"/>
        <v>0</v>
      </c>
      <c r="ARJ59" s="383">
        <f t="shared" si="23"/>
        <v>0</v>
      </c>
      <c r="ARK59" s="383">
        <f t="shared" si="23"/>
        <v>0</v>
      </c>
      <c r="ARL59" s="383">
        <f t="shared" si="23"/>
        <v>0</v>
      </c>
      <c r="ARM59" s="383">
        <f t="shared" si="23"/>
        <v>0</v>
      </c>
      <c r="ARN59" s="383">
        <f t="shared" si="23"/>
        <v>0</v>
      </c>
      <c r="ARO59" s="383">
        <f t="shared" si="23"/>
        <v>0</v>
      </c>
      <c r="ARP59" s="383">
        <f t="shared" ref="ARP59:AUA59" si="24">ARP56</f>
        <v>0</v>
      </c>
      <c r="ARQ59" s="383">
        <f t="shared" si="24"/>
        <v>0</v>
      </c>
      <c r="ARR59" s="383">
        <f t="shared" si="24"/>
        <v>0</v>
      </c>
      <c r="ARS59" s="383">
        <f t="shared" si="24"/>
        <v>0</v>
      </c>
      <c r="ART59" s="383">
        <f t="shared" si="24"/>
        <v>0</v>
      </c>
      <c r="ARU59" s="383">
        <f t="shared" si="24"/>
        <v>0</v>
      </c>
      <c r="ARV59" s="383">
        <f t="shared" si="24"/>
        <v>0</v>
      </c>
      <c r="ARW59" s="383">
        <f t="shared" si="24"/>
        <v>0</v>
      </c>
      <c r="ARX59" s="383">
        <f t="shared" si="24"/>
        <v>0</v>
      </c>
      <c r="ARY59" s="383">
        <f t="shared" si="24"/>
        <v>0</v>
      </c>
      <c r="ARZ59" s="383">
        <f t="shared" si="24"/>
        <v>0</v>
      </c>
      <c r="ASA59" s="383">
        <f t="shared" si="24"/>
        <v>0</v>
      </c>
      <c r="ASB59" s="383">
        <f t="shared" si="24"/>
        <v>0</v>
      </c>
      <c r="ASC59" s="383">
        <f t="shared" si="24"/>
        <v>0</v>
      </c>
      <c r="ASD59" s="383">
        <f t="shared" si="24"/>
        <v>0</v>
      </c>
      <c r="ASE59" s="383">
        <f t="shared" si="24"/>
        <v>0</v>
      </c>
      <c r="ASF59" s="383">
        <f t="shared" si="24"/>
        <v>0</v>
      </c>
      <c r="ASG59" s="383">
        <f t="shared" si="24"/>
        <v>0</v>
      </c>
      <c r="ASH59" s="383">
        <f t="shared" si="24"/>
        <v>0</v>
      </c>
      <c r="ASI59" s="383">
        <f t="shared" si="24"/>
        <v>0</v>
      </c>
      <c r="ASJ59" s="383">
        <f t="shared" si="24"/>
        <v>0</v>
      </c>
      <c r="ASK59" s="383">
        <f t="shared" si="24"/>
        <v>0</v>
      </c>
      <c r="ASL59" s="383">
        <f t="shared" si="24"/>
        <v>0</v>
      </c>
      <c r="ASM59" s="383">
        <f t="shared" si="24"/>
        <v>0</v>
      </c>
      <c r="ASN59" s="383">
        <f t="shared" si="24"/>
        <v>0</v>
      </c>
      <c r="ASO59" s="383">
        <f t="shared" si="24"/>
        <v>0</v>
      </c>
      <c r="ASP59" s="383">
        <f t="shared" si="24"/>
        <v>0</v>
      </c>
      <c r="ASQ59" s="383">
        <f t="shared" si="24"/>
        <v>0</v>
      </c>
      <c r="ASR59" s="383">
        <f t="shared" si="24"/>
        <v>0</v>
      </c>
      <c r="ASS59" s="383">
        <f t="shared" si="24"/>
        <v>0</v>
      </c>
      <c r="AST59" s="383">
        <f t="shared" si="24"/>
        <v>0</v>
      </c>
      <c r="ASU59" s="383">
        <f t="shared" si="24"/>
        <v>0</v>
      </c>
      <c r="ASV59" s="383">
        <f t="shared" si="24"/>
        <v>0</v>
      </c>
      <c r="ASW59" s="383">
        <f t="shared" si="24"/>
        <v>0</v>
      </c>
      <c r="ASX59" s="383">
        <f t="shared" si="24"/>
        <v>0</v>
      </c>
      <c r="ASY59" s="383">
        <f t="shared" si="24"/>
        <v>0</v>
      </c>
      <c r="ASZ59" s="383">
        <f t="shared" si="24"/>
        <v>0</v>
      </c>
      <c r="ATA59" s="383">
        <f t="shared" si="24"/>
        <v>0</v>
      </c>
      <c r="ATB59" s="383">
        <f t="shared" si="24"/>
        <v>0</v>
      </c>
      <c r="ATC59" s="383">
        <f t="shared" si="24"/>
        <v>0</v>
      </c>
      <c r="ATD59" s="383">
        <f t="shared" si="24"/>
        <v>0</v>
      </c>
      <c r="ATE59" s="383">
        <f t="shared" si="24"/>
        <v>0</v>
      </c>
      <c r="ATF59" s="383">
        <f t="shared" si="24"/>
        <v>0</v>
      </c>
      <c r="ATG59" s="383">
        <f t="shared" si="24"/>
        <v>0</v>
      </c>
      <c r="ATH59" s="383">
        <f t="shared" si="24"/>
        <v>0</v>
      </c>
      <c r="ATI59" s="383">
        <f t="shared" si="24"/>
        <v>0</v>
      </c>
      <c r="ATJ59" s="383">
        <f t="shared" si="24"/>
        <v>0</v>
      </c>
      <c r="ATK59" s="383">
        <f t="shared" si="24"/>
        <v>0</v>
      </c>
      <c r="ATL59" s="383">
        <f t="shared" si="24"/>
        <v>0</v>
      </c>
      <c r="ATM59" s="383">
        <f t="shared" si="24"/>
        <v>0</v>
      </c>
      <c r="ATN59" s="383">
        <f t="shared" si="24"/>
        <v>0</v>
      </c>
      <c r="ATO59" s="383">
        <f t="shared" si="24"/>
        <v>0</v>
      </c>
      <c r="ATP59" s="383">
        <f t="shared" si="24"/>
        <v>0</v>
      </c>
      <c r="ATQ59" s="383">
        <f t="shared" si="24"/>
        <v>0</v>
      </c>
      <c r="ATR59" s="383">
        <f t="shared" si="24"/>
        <v>0</v>
      </c>
      <c r="ATS59" s="383">
        <f t="shared" si="24"/>
        <v>0</v>
      </c>
      <c r="ATT59" s="383">
        <f t="shared" si="24"/>
        <v>0</v>
      </c>
      <c r="ATU59" s="383">
        <f t="shared" si="24"/>
        <v>0</v>
      </c>
      <c r="ATV59" s="383">
        <f t="shared" si="24"/>
        <v>0</v>
      </c>
      <c r="ATW59" s="383">
        <f t="shared" si="24"/>
        <v>0</v>
      </c>
      <c r="ATX59" s="383">
        <f t="shared" si="24"/>
        <v>0</v>
      </c>
      <c r="ATY59" s="383">
        <f t="shared" si="24"/>
        <v>0</v>
      </c>
      <c r="ATZ59" s="383">
        <f t="shared" si="24"/>
        <v>0</v>
      </c>
      <c r="AUA59" s="383">
        <f t="shared" si="24"/>
        <v>0</v>
      </c>
      <c r="AUB59" s="383">
        <f t="shared" ref="AUB59:AWM59" si="25">AUB56</f>
        <v>0</v>
      </c>
      <c r="AUC59" s="383">
        <f t="shared" si="25"/>
        <v>0</v>
      </c>
      <c r="AUD59" s="383">
        <f t="shared" si="25"/>
        <v>0</v>
      </c>
      <c r="AUE59" s="383">
        <f t="shared" si="25"/>
        <v>0</v>
      </c>
      <c r="AUF59" s="383">
        <f t="shared" si="25"/>
        <v>0</v>
      </c>
      <c r="AUG59" s="383">
        <f t="shared" si="25"/>
        <v>0</v>
      </c>
      <c r="AUH59" s="383">
        <f t="shared" si="25"/>
        <v>0</v>
      </c>
      <c r="AUI59" s="383">
        <f t="shared" si="25"/>
        <v>0</v>
      </c>
      <c r="AUJ59" s="383">
        <f t="shared" si="25"/>
        <v>0</v>
      </c>
      <c r="AUK59" s="383">
        <f t="shared" si="25"/>
        <v>0</v>
      </c>
      <c r="AUL59" s="383">
        <f t="shared" si="25"/>
        <v>0</v>
      </c>
      <c r="AUM59" s="383">
        <f t="shared" si="25"/>
        <v>0</v>
      </c>
      <c r="AUN59" s="383">
        <f t="shared" si="25"/>
        <v>0</v>
      </c>
      <c r="AUO59" s="383">
        <f t="shared" si="25"/>
        <v>0</v>
      </c>
      <c r="AUP59" s="383">
        <f t="shared" si="25"/>
        <v>0</v>
      </c>
      <c r="AUQ59" s="383">
        <f t="shared" si="25"/>
        <v>0</v>
      </c>
      <c r="AUR59" s="383">
        <f t="shared" si="25"/>
        <v>0</v>
      </c>
      <c r="AUS59" s="383">
        <f t="shared" si="25"/>
        <v>0</v>
      </c>
      <c r="AUT59" s="383">
        <f t="shared" si="25"/>
        <v>0</v>
      </c>
      <c r="AUU59" s="383">
        <f t="shared" si="25"/>
        <v>0</v>
      </c>
      <c r="AUV59" s="383">
        <f t="shared" si="25"/>
        <v>0</v>
      </c>
      <c r="AUW59" s="383">
        <f t="shared" si="25"/>
        <v>0</v>
      </c>
      <c r="AUX59" s="383">
        <f t="shared" si="25"/>
        <v>0</v>
      </c>
      <c r="AUY59" s="383">
        <f t="shared" si="25"/>
        <v>0</v>
      </c>
      <c r="AUZ59" s="383">
        <f t="shared" si="25"/>
        <v>0</v>
      </c>
      <c r="AVA59" s="383">
        <f t="shared" si="25"/>
        <v>0</v>
      </c>
      <c r="AVB59" s="383">
        <f t="shared" si="25"/>
        <v>0</v>
      </c>
      <c r="AVC59" s="383">
        <f t="shared" si="25"/>
        <v>0</v>
      </c>
      <c r="AVD59" s="383">
        <f t="shared" si="25"/>
        <v>0</v>
      </c>
      <c r="AVE59" s="383">
        <f t="shared" si="25"/>
        <v>0</v>
      </c>
      <c r="AVF59" s="383">
        <f t="shared" si="25"/>
        <v>0</v>
      </c>
      <c r="AVG59" s="383">
        <f t="shared" si="25"/>
        <v>0</v>
      </c>
      <c r="AVH59" s="383">
        <f t="shared" si="25"/>
        <v>0</v>
      </c>
      <c r="AVI59" s="383">
        <f t="shared" si="25"/>
        <v>0</v>
      </c>
      <c r="AVJ59" s="383">
        <f t="shared" si="25"/>
        <v>0</v>
      </c>
      <c r="AVK59" s="383">
        <f t="shared" si="25"/>
        <v>0</v>
      </c>
      <c r="AVL59" s="383">
        <f t="shared" si="25"/>
        <v>0</v>
      </c>
      <c r="AVM59" s="383">
        <f t="shared" si="25"/>
        <v>0</v>
      </c>
      <c r="AVN59" s="383">
        <f t="shared" si="25"/>
        <v>0</v>
      </c>
      <c r="AVO59" s="383">
        <f t="shared" si="25"/>
        <v>0</v>
      </c>
      <c r="AVP59" s="383">
        <f t="shared" si="25"/>
        <v>0</v>
      </c>
      <c r="AVQ59" s="383">
        <f t="shared" si="25"/>
        <v>0</v>
      </c>
      <c r="AVR59" s="383">
        <f t="shared" si="25"/>
        <v>0</v>
      </c>
      <c r="AVS59" s="383">
        <f t="shared" si="25"/>
        <v>0</v>
      </c>
      <c r="AVT59" s="383">
        <f t="shared" si="25"/>
        <v>0</v>
      </c>
      <c r="AVU59" s="383">
        <f t="shared" si="25"/>
        <v>0</v>
      </c>
      <c r="AVV59" s="383">
        <f t="shared" si="25"/>
        <v>0</v>
      </c>
      <c r="AVW59" s="383">
        <f t="shared" si="25"/>
        <v>0</v>
      </c>
      <c r="AVX59" s="383">
        <f t="shared" si="25"/>
        <v>0</v>
      </c>
      <c r="AVY59" s="383">
        <f t="shared" si="25"/>
        <v>0</v>
      </c>
      <c r="AVZ59" s="383">
        <f t="shared" si="25"/>
        <v>0</v>
      </c>
      <c r="AWA59" s="383">
        <f t="shared" si="25"/>
        <v>0</v>
      </c>
      <c r="AWB59" s="383">
        <f t="shared" si="25"/>
        <v>0</v>
      </c>
      <c r="AWC59" s="383">
        <f t="shared" si="25"/>
        <v>0</v>
      </c>
      <c r="AWD59" s="383">
        <f t="shared" si="25"/>
        <v>0</v>
      </c>
      <c r="AWE59" s="383">
        <f t="shared" si="25"/>
        <v>0</v>
      </c>
      <c r="AWF59" s="383">
        <f t="shared" si="25"/>
        <v>0</v>
      </c>
      <c r="AWG59" s="383">
        <f t="shared" si="25"/>
        <v>0</v>
      </c>
      <c r="AWH59" s="383">
        <f t="shared" si="25"/>
        <v>0</v>
      </c>
      <c r="AWI59" s="383">
        <f t="shared" si="25"/>
        <v>0</v>
      </c>
      <c r="AWJ59" s="383">
        <f t="shared" si="25"/>
        <v>0</v>
      </c>
      <c r="AWK59" s="383">
        <f t="shared" si="25"/>
        <v>0</v>
      </c>
      <c r="AWL59" s="383">
        <f t="shared" si="25"/>
        <v>0</v>
      </c>
      <c r="AWM59" s="383">
        <f t="shared" si="25"/>
        <v>0</v>
      </c>
      <c r="AWN59" s="383">
        <f t="shared" ref="AWN59:AYY59" si="26">AWN56</f>
        <v>0</v>
      </c>
      <c r="AWO59" s="383">
        <f t="shared" si="26"/>
        <v>0</v>
      </c>
      <c r="AWP59" s="383">
        <f t="shared" si="26"/>
        <v>0</v>
      </c>
      <c r="AWQ59" s="383">
        <f t="shared" si="26"/>
        <v>0</v>
      </c>
      <c r="AWR59" s="383">
        <f t="shared" si="26"/>
        <v>0</v>
      </c>
      <c r="AWS59" s="383">
        <f t="shared" si="26"/>
        <v>0</v>
      </c>
      <c r="AWT59" s="383">
        <f t="shared" si="26"/>
        <v>0</v>
      </c>
      <c r="AWU59" s="383">
        <f t="shared" si="26"/>
        <v>0</v>
      </c>
      <c r="AWV59" s="383">
        <f t="shared" si="26"/>
        <v>0</v>
      </c>
      <c r="AWW59" s="383">
        <f t="shared" si="26"/>
        <v>0</v>
      </c>
      <c r="AWX59" s="383">
        <f t="shared" si="26"/>
        <v>0</v>
      </c>
      <c r="AWY59" s="383">
        <f t="shared" si="26"/>
        <v>0</v>
      </c>
      <c r="AWZ59" s="383">
        <f t="shared" si="26"/>
        <v>0</v>
      </c>
      <c r="AXA59" s="383">
        <f t="shared" si="26"/>
        <v>0</v>
      </c>
      <c r="AXB59" s="383">
        <f t="shared" si="26"/>
        <v>0</v>
      </c>
      <c r="AXC59" s="383">
        <f t="shared" si="26"/>
        <v>0</v>
      </c>
      <c r="AXD59" s="383">
        <f t="shared" si="26"/>
        <v>0</v>
      </c>
      <c r="AXE59" s="383">
        <f t="shared" si="26"/>
        <v>0</v>
      </c>
      <c r="AXF59" s="383">
        <f t="shared" si="26"/>
        <v>0</v>
      </c>
      <c r="AXG59" s="383">
        <f t="shared" si="26"/>
        <v>0</v>
      </c>
      <c r="AXH59" s="383">
        <f t="shared" si="26"/>
        <v>0</v>
      </c>
      <c r="AXI59" s="383">
        <f t="shared" si="26"/>
        <v>0</v>
      </c>
      <c r="AXJ59" s="383">
        <f t="shared" si="26"/>
        <v>0</v>
      </c>
      <c r="AXK59" s="383">
        <f t="shared" si="26"/>
        <v>0</v>
      </c>
      <c r="AXL59" s="383">
        <f t="shared" si="26"/>
        <v>0</v>
      </c>
      <c r="AXM59" s="383">
        <f t="shared" si="26"/>
        <v>0</v>
      </c>
      <c r="AXN59" s="383">
        <f t="shared" si="26"/>
        <v>0</v>
      </c>
      <c r="AXO59" s="383">
        <f t="shared" si="26"/>
        <v>0</v>
      </c>
      <c r="AXP59" s="383">
        <f t="shared" si="26"/>
        <v>0</v>
      </c>
      <c r="AXQ59" s="383">
        <f t="shared" si="26"/>
        <v>0</v>
      </c>
      <c r="AXR59" s="383">
        <f t="shared" si="26"/>
        <v>0</v>
      </c>
      <c r="AXS59" s="383">
        <f t="shared" si="26"/>
        <v>0</v>
      </c>
      <c r="AXT59" s="383">
        <f t="shared" si="26"/>
        <v>0</v>
      </c>
      <c r="AXU59" s="383">
        <f t="shared" si="26"/>
        <v>0</v>
      </c>
      <c r="AXV59" s="383">
        <f t="shared" si="26"/>
        <v>0</v>
      </c>
      <c r="AXW59" s="383">
        <f t="shared" si="26"/>
        <v>0</v>
      </c>
      <c r="AXX59" s="383">
        <f t="shared" si="26"/>
        <v>0</v>
      </c>
      <c r="AXY59" s="383">
        <f t="shared" si="26"/>
        <v>0</v>
      </c>
      <c r="AXZ59" s="383">
        <f t="shared" si="26"/>
        <v>0</v>
      </c>
      <c r="AYA59" s="383">
        <f t="shared" si="26"/>
        <v>0</v>
      </c>
      <c r="AYB59" s="383">
        <f t="shared" si="26"/>
        <v>0</v>
      </c>
      <c r="AYC59" s="383">
        <f t="shared" si="26"/>
        <v>0</v>
      </c>
      <c r="AYD59" s="383">
        <f t="shared" si="26"/>
        <v>0</v>
      </c>
      <c r="AYE59" s="383">
        <f t="shared" si="26"/>
        <v>0</v>
      </c>
      <c r="AYF59" s="383">
        <f t="shared" si="26"/>
        <v>0</v>
      </c>
      <c r="AYG59" s="383">
        <f t="shared" si="26"/>
        <v>0</v>
      </c>
      <c r="AYH59" s="383">
        <f t="shared" si="26"/>
        <v>0</v>
      </c>
      <c r="AYI59" s="383">
        <f t="shared" si="26"/>
        <v>0</v>
      </c>
      <c r="AYJ59" s="383">
        <f t="shared" si="26"/>
        <v>0</v>
      </c>
      <c r="AYK59" s="383">
        <f t="shared" si="26"/>
        <v>0</v>
      </c>
      <c r="AYL59" s="383">
        <f t="shared" si="26"/>
        <v>0</v>
      </c>
      <c r="AYM59" s="383">
        <f t="shared" si="26"/>
        <v>0</v>
      </c>
      <c r="AYN59" s="383">
        <f t="shared" si="26"/>
        <v>0</v>
      </c>
      <c r="AYO59" s="383">
        <f t="shared" si="26"/>
        <v>0</v>
      </c>
      <c r="AYP59" s="383">
        <f t="shared" si="26"/>
        <v>0</v>
      </c>
      <c r="AYQ59" s="383">
        <f t="shared" si="26"/>
        <v>0</v>
      </c>
      <c r="AYR59" s="383">
        <f t="shared" si="26"/>
        <v>0</v>
      </c>
      <c r="AYS59" s="383">
        <f t="shared" si="26"/>
        <v>0</v>
      </c>
      <c r="AYT59" s="383">
        <f t="shared" si="26"/>
        <v>0</v>
      </c>
      <c r="AYU59" s="383">
        <f t="shared" si="26"/>
        <v>0</v>
      </c>
      <c r="AYV59" s="383">
        <f t="shared" si="26"/>
        <v>0</v>
      </c>
      <c r="AYW59" s="383">
        <f t="shared" si="26"/>
        <v>0</v>
      </c>
      <c r="AYX59" s="383">
        <f t="shared" si="26"/>
        <v>0</v>
      </c>
      <c r="AYY59" s="383">
        <f t="shared" si="26"/>
        <v>0</v>
      </c>
      <c r="AYZ59" s="383">
        <f t="shared" ref="AYZ59:BBK59" si="27">AYZ56</f>
        <v>0</v>
      </c>
      <c r="AZA59" s="383">
        <f t="shared" si="27"/>
        <v>0</v>
      </c>
      <c r="AZB59" s="383">
        <f t="shared" si="27"/>
        <v>0</v>
      </c>
      <c r="AZC59" s="383">
        <f t="shared" si="27"/>
        <v>0</v>
      </c>
      <c r="AZD59" s="383">
        <f t="shared" si="27"/>
        <v>0</v>
      </c>
      <c r="AZE59" s="383">
        <f t="shared" si="27"/>
        <v>0</v>
      </c>
      <c r="AZF59" s="383">
        <f t="shared" si="27"/>
        <v>0</v>
      </c>
      <c r="AZG59" s="383">
        <f t="shared" si="27"/>
        <v>0</v>
      </c>
      <c r="AZH59" s="383">
        <f t="shared" si="27"/>
        <v>0</v>
      </c>
      <c r="AZI59" s="383">
        <f t="shared" si="27"/>
        <v>0</v>
      </c>
      <c r="AZJ59" s="383">
        <f t="shared" si="27"/>
        <v>0</v>
      </c>
      <c r="AZK59" s="383">
        <f t="shared" si="27"/>
        <v>0</v>
      </c>
      <c r="AZL59" s="383">
        <f t="shared" si="27"/>
        <v>0</v>
      </c>
      <c r="AZM59" s="383">
        <f t="shared" si="27"/>
        <v>0</v>
      </c>
      <c r="AZN59" s="383">
        <f t="shared" si="27"/>
        <v>0</v>
      </c>
      <c r="AZO59" s="383">
        <f t="shared" si="27"/>
        <v>0</v>
      </c>
      <c r="AZP59" s="383">
        <f t="shared" si="27"/>
        <v>0</v>
      </c>
      <c r="AZQ59" s="383">
        <f t="shared" si="27"/>
        <v>0</v>
      </c>
      <c r="AZR59" s="383">
        <f t="shared" si="27"/>
        <v>0</v>
      </c>
      <c r="AZS59" s="383">
        <f t="shared" si="27"/>
        <v>0</v>
      </c>
      <c r="AZT59" s="383">
        <f t="shared" si="27"/>
        <v>0</v>
      </c>
      <c r="AZU59" s="383">
        <f t="shared" si="27"/>
        <v>0</v>
      </c>
      <c r="AZV59" s="383">
        <f t="shared" si="27"/>
        <v>0</v>
      </c>
      <c r="AZW59" s="383">
        <f t="shared" si="27"/>
        <v>0</v>
      </c>
      <c r="AZX59" s="383">
        <f t="shared" si="27"/>
        <v>0</v>
      </c>
      <c r="AZY59" s="383">
        <f t="shared" si="27"/>
        <v>0</v>
      </c>
      <c r="AZZ59" s="383">
        <f t="shared" si="27"/>
        <v>0</v>
      </c>
      <c r="BAA59" s="383">
        <f t="shared" si="27"/>
        <v>0</v>
      </c>
      <c r="BAB59" s="383">
        <f t="shared" si="27"/>
        <v>0</v>
      </c>
      <c r="BAC59" s="383">
        <f t="shared" si="27"/>
        <v>0</v>
      </c>
      <c r="BAD59" s="383">
        <f t="shared" si="27"/>
        <v>0</v>
      </c>
      <c r="BAE59" s="383">
        <f t="shared" si="27"/>
        <v>0</v>
      </c>
      <c r="BAF59" s="383">
        <f t="shared" si="27"/>
        <v>0</v>
      </c>
      <c r="BAG59" s="383">
        <f t="shared" si="27"/>
        <v>0</v>
      </c>
      <c r="BAH59" s="383">
        <f t="shared" si="27"/>
        <v>0</v>
      </c>
      <c r="BAI59" s="383">
        <f t="shared" si="27"/>
        <v>0</v>
      </c>
      <c r="BAJ59" s="383">
        <f t="shared" si="27"/>
        <v>0</v>
      </c>
      <c r="BAK59" s="383">
        <f t="shared" si="27"/>
        <v>0</v>
      </c>
      <c r="BAL59" s="383">
        <f t="shared" si="27"/>
        <v>0</v>
      </c>
      <c r="BAM59" s="383">
        <f t="shared" si="27"/>
        <v>0</v>
      </c>
      <c r="BAN59" s="383">
        <f t="shared" si="27"/>
        <v>0</v>
      </c>
      <c r="BAO59" s="383">
        <f t="shared" si="27"/>
        <v>0</v>
      </c>
      <c r="BAP59" s="383">
        <f t="shared" si="27"/>
        <v>0</v>
      </c>
      <c r="BAQ59" s="383">
        <f t="shared" si="27"/>
        <v>0</v>
      </c>
      <c r="BAR59" s="383">
        <f t="shared" si="27"/>
        <v>0</v>
      </c>
      <c r="BAS59" s="383">
        <f t="shared" si="27"/>
        <v>0</v>
      </c>
      <c r="BAT59" s="383">
        <f t="shared" si="27"/>
        <v>0</v>
      </c>
      <c r="BAU59" s="383">
        <f t="shared" si="27"/>
        <v>0</v>
      </c>
      <c r="BAV59" s="383">
        <f t="shared" si="27"/>
        <v>0</v>
      </c>
      <c r="BAW59" s="383">
        <f t="shared" si="27"/>
        <v>0</v>
      </c>
      <c r="BAX59" s="383">
        <f t="shared" si="27"/>
        <v>0</v>
      </c>
      <c r="BAY59" s="383">
        <f t="shared" si="27"/>
        <v>0</v>
      </c>
      <c r="BAZ59" s="383">
        <f t="shared" si="27"/>
        <v>0</v>
      </c>
      <c r="BBA59" s="383">
        <f t="shared" si="27"/>
        <v>0</v>
      </c>
      <c r="BBB59" s="383">
        <f t="shared" si="27"/>
        <v>0</v>
      </c>
      <c r="BBC59" s="383">
        <f t="shared" si="27"/>
        <v>0</v>
      </c>
      <c r="BBD59" s="383">
        <f t="shared" si="27"/>
        <v>0</v>
      </c>
      <c r="BBE59" s="383">
        <f t="shared" si="27"/>
        <v>0</v>
      </c>
      <c r="BBF59" s="383">
        <f t="shared" si="27"/>
        <v>0</v>
      </c>
      <c r="BBG59" s="383">
        <f t="shared" si="27"/>
        <v>0</v>
      </c>
      <c r="BBH59" s="383">
        <f t="shared" si="27"/>
        <v>0</v>
      </c>
      <c r="BBI59" s="383">
        <f t="shared" si="27"/>
        <v>0</v>
      </c>
      <c r="BBJ59" s="383">
        <f t="shared" si="27"/>
        <v>0</v>
      </c>
      <c r="BBK59" s="383">
        <f t="shared" si="27"/>
        <v>0</v>
      </c>
      <c r="BBL59" s="383">
        <f t="shared" ref="BBL59:BDW59" si="28">BBL56</f>
        <v>0</v>
      </c>
      <c r="BBM59" s="383">
        <f t="shared" si="28"/>
        <v>0</v>
      </c>
      <c r="BBN59" s="383">
        <f t="shared" si="28"/>
        <v>0</v>
      </c>
      <c r="BBO59" s="383">
        <f t="shared" si="28"/>
        <v>0</v>
      </c>
      <c r="BBP59" s="383">
        <f t="shared" si="28"/>
        <v>0</v>
      </c>
      <c r="BBQ59" s="383">
        <f t="shared" si="28"/>
        <v>0</v>
      </c>
      <c r="BBR59" s="383">
        <f t="shared" si="28"/>
        <v>0</v>
      </c>
      <c r="BBS59" s="383">
        <f t="shared" si="28"/>
        <v>0</v>
      </c>
      <c r="BBT59" s="383">
        <f t="shared" si="28"/>
        <v>0</v>
      </c>
      <c r="BBU59" s="383">
        <f t="shared" si="28"/>
        <v>0</v>
      </c>
      <c r="BBV59" s="383">
        <f t="shared" si="28"/>
        <v>0</v>
      </c>
      <c r="BBW59" s="383">
        <f t="shared" si="28"/>
        <v>0</v>
      </c>
      <c r="BBX59" s="383">
        <f t="shared" si="28"/>
        <v>0</v>
      </c>
      <c r="BBY59" s="383">
        <f t="shared" si="28"/>
        <v>0</v>
      </c>
      <c r="BBZ59" s="383">
        <f t="shared" si="28"/>
        <v>0</v>
      </c>
      <c r="BCA59" s="383">
        <f t="shared" si="28"/>
        <v>0</v>
      </c>
      <c r="BCB59" s="383">
        <f t="shared" si="28"/>
        <v>0</v>
      </c>
      <c r="BCC59" s="383">
        <f t="shared" si="28"/>
        <v>0</v>
      </c>
      <c r="BCD59" s="383">
        <f t="shared" si="28"/>
        <v>0</v>
      </c>
      <c r="BCE59" s="383">
        <f t="shared" si="28"/>
        <v>0</v>
      </c>
      <c r="BCF59" s="383">
        <f t="shared" si="28"/>
        <v>0</v>
      </c>
      <c r="BCG59" s="383">
        <f t="shared" si="28"/>
        <v>0</v>
      </c>
      <c r="BCH59" s="383">
        <f t="shared" si="28"/>
        <v>0</v>
      </c>
      <c r="BCI59" s="383">
        <f t="shared" si="28"/>
        <v>0</v>
      </c>
      <c r="BCJ59" s="383">
        <f t="shared" si="28"/>
        <v>0</v>
      </c>
      <c r="BCK59" s="383">
        <f t="shared" si="28"/>
        <v>0</v>
      </c>
      <c r="BCL59" s="383">
        <f t="shared" si="28"/>
        <v>0</v>
      </c>
      <c r="BCM59" s="383">
        <f t="shared" si="28"/>
        <v>0</v>
      </c>
      <c r="BCN59" s="383">
        <f t="shared" si="28"/>
        <v>0</v>
      </c>
      <c r="BCO59" s="383">
        <f t="shared" si="28"/>
        <v>0</v>
      </c>
      <c r="BCP59" s="383">
        <f t="shared" si="28"/>
        <v>0</v>
      </c>
      <c r="BCQ59" s="383">
        <f t="shared" si="28"/>
        <v>0</v>
      </c>
      <c r="BCR59" s="383">
        <f t="shared" si="28"/>
        <v>0</v>
      </c>
      <c r="BCS59" s="383">
        <f t="shared" si="28"/>
        <v>0</v>
      </c>
      <c r="BCT59" s="383">
        <f t="shared" si="28"/>
        <v>0</v>
      </c>
      <c r="BCU59" s="383">
        <f t="shared" si="28"/>
        <v>0</v>
      </c>
      <c r="BCV59" s="383">
        <f t="shared" si="28"/>
        <v>0</v>
      </c>
      <c r="BCW59" s="383">
        <f t="shared" si="28"/>
        <v>0</v>
      </c>
      <c r="BCX59" s="383">
        <f t="shared" si="28"/>
        <v>0</v>
      </c>
      <c r="BCY59" s="383">
        <f t="shared" si="28"/>
        <v>0</v>
      </c>
      <c r="BCZ59" s="383">
        <f t="shared" si="28"/>
        <v>0</v>
      </c>
      <c r="BDA59" s="383">
        <f t="shared" si="28"/>
        <v>0</v>
      </c>
      <c r="BDB59" s="383">
        <f t="shared" si="28"/>
        <v>0</v>
      </c>
      <c r="BDC59" s="383">
        <f t="shared" si="28"/>
        <v>0</v>
      </c>
      <c r="BDD59" s="383">
        <f t="shared" si="28"/>
        <v>0</v>
      </c>
      <c r="BDE59" s="383">
        <f t="shared" si="28"/>
        <v>0</v>
      </c>
      <c r="BDF59" s="383">
        <f t="shared" si="28"/>
        <v>0</v>
      </c>
      <c r="BDG59" s="383">
        <f t="shared" si="28"/>
        <v>0</v>
      </c>
      <c r="BDH59" s="383">
        <f t="shared" si="28"/>
        <v>0</v>
      </c>
      <c r="BDI59" s="383">
        <f t="shared" si="28"/>
        <v>0</v>
      </c>
      <c r="BDJ59" s="383">
        <f t="shared" si="28"/>
        <v>0</v>
      </c>
      <c r="BDK59" s="383">
        <f t="shared" si="28"/>
        <v>0</v>
      </c>
      <c r="BDL59" s="383">
        <f t="shared" si="28"/>
        <v>0</v>
      </c>
      <c r="BDM59" s="383">
        <f t="shared" si="28"/>
        <v>0</v>
      </c>
      <c r="BDN59" s="383">
        <f t="shared" si="28"/>
        <v>0</v>
      </c>
      <c r="BDO59" s="383">
        <f t="shared" si="28"/>
        <v>0</v>
      </c>
      <c r="BDP59" s="383">
        <f t="shared" si="28"/>
        <v>0</v>
      </c>
      <c r="BDQ59" s="383">
        <f t="shared" si="28"/>
        <v>0</v>
      </c>
      <c r="BDR59" s="383">
        <f t="shared" si="28"/>
        <v>0</v>
      </c>
      <c r="BDS59" s="383">
        <f t="shared" si="28"/>
        <v>0</v>
      </c>
      <c r="BDT59" s="383">
        <f t="shared" si="28"/>
        <v>0</v>
      </c>
      <c r="BDU59" s="383">
        <f t="shared" si="28"/>
        <v>0</v>
      </c>
      <c r="BDV59" s="383">
        <f t="shared" si="28"/>
        <v>0</v>
      </c>
      <c r="BDW59" s="383">
        <f t="shared" si="28"/>
        <v>0</v>
      </c>
      <c r="BDX59" s="383">
        <f t="shared" ref="BDX59:BGI59" si="29">BDX56</f>
        <v>0</v>
      </c>
      <c r="BDY59" s="383">
        <f t="shared" si="29"/>
        <v>0</v>
      </c>
      <c r="BDZ59" s="383">
        <f t="shared" si="29"/>
        <v>0</v>
      </c>
      <c r="BEA59" s="383">
        <f t="shared" si="29"/>
        <v>0</v>
      </c>
      <c r="BEB59" s="383">
        <f t="shared" si="29"/>
        <v>0</v>
      </c>
      <c r="BEC59" s="383">
        <f t="shared" si="29"/>
        <v>0</v>
      </c>
      <c r="BED59" s="383">
        <f t="shared" si="29"/>
        <v>0</v>
      </c>
      <c r="BEE59" s="383">
        <f t="shared" si="29"/>
        <v>0</v>
      </c>
      <c r="BEF59" s="383">
        <f t="shared" si="29"/>
        <v>0</v>
      </c>
      <c r="BEG59" s="383">
        <f t="shared" si="29"/>
        <v>0</v>
      </c>
      <c r="BEH59" s="383">
        <f t="shared" si="29"/>
        <v>0</v>
      </c>
      <c r="BEI59" s="383">
        <f t="shared" si="29"/>
        <v>0</v>
      </c>
      <c r="BEJ59" s="383">
        <f t="shared" si="29"/>
        <v>0</v>
      </c>
      <c r="BEK59" s="383">
        <f t="shared" si="29"/>
        <v>0</v>
      </c>
      <c r="BEL59" s="383">
        <f t="shared" si="29"/>
        <v>0</v>
      </c>
      <c r="BEM59" s="383">
        <f t="shared" si="29"/>
        <v>0</v>
      </c>
      <c r="BEN59" s="383">
        <f t="shared" si="29"/>
        <v>0</v>
      </c>
      <c r="BEO59" s="383">
        <f t="shared" si="29"/>
        <v>0</v>
      </c>
      <c r="BEP59" s="383">
        <f t="shared" si="29"/>
        <v>0</v>
      </c>
      <c r="BEQ59" s="383">
        <f t="shared" si="29"/>
        <v>0</v>
      </c>
      <c r="BER59" s="383">
        <f t="shared" si="29"/>
        <v>0</v>
      </c>
      <c r="BES59" s="383">
        <f t="shared" si="29"/>
        <v>0</v>
      </c>
      <c r="BET59" s="383">
        <f t="shared" si="29"/>
        <v>0</v>
      </c>
      <c r="BEU59" s="383">
        <f t="shared" si="29"/>
        <v>0</v>
      </c>
      <c r="BEV59" s="383">
        <f t="shared" si="29"/>
        <v>0</v>
      </c>
      <c r="BEW59" s="383">
        <f t="shared" si="29"/>
        <v>0</v>
      </c>
      <c r="BEX59" s="383">
        <f t="shared" si="29"/>
        <v>0</v>
      </c>
      <c r="BEY59" s="383">
        <f t="shared" si="29"/>
        <v>0</v>
      </c>
      <c r="BEZ59" s="383">
        <f t="shared" si="29"/>
        <v>0</v>
      </c>
      <c r="BFA59" s="383">
        <f t="shared" si="29"/>
        <v>0</v>
      </c>
      <c r="BFB59" s="383">
        <f t="shared" si="29"/>
        <v>0</v>
      </c>
      <c r="BFC59" s="383">
        <f t="shared" si="29"/>
        <v>0</v>
      </c>
      <c r="BFD59" s="383">
        <f t="shared" si="29"/>
        <v>0</v>
      </c>
      <c r="BFE59" s="383">
        <f t="shared" si="29"/>
        <v>0</v>
      </c>
      <c r="BFF59" s="383">
        <f t="shared" si="29"/>
        <v>0</v>
      </c>
      <c r="BFG59" s="383">
        <f t="shared" si="29"/>
        <v>0</v>
      </c>
      <c r="BFH59" s="383">
        <f t="shared" si="29"/>
        <v>0</v>
      </c>
      <c r="BFI59" s="383">
        <f t="shared" si="29"/>
        <v>0</v>
      </c>
      <c r="BFJ59" s="383">
        <f t="shared" si="29"/>
        <v>0</v>
      </c>
      <c r="BFK59" s="383">
        <f t="shared" si="29"/>
        <v>0</v>
      </c>
      <c r="BFL59" s="383">
        <f t="shared" si="29"/>
        <v>0</v>
      </c>
      <c r="BFM59" s="383">
        <f t="shared" si="29"/>
        <v>0</v>
      </c>
      <c r="BFN59" s="383">
        <f t="shared" si="29"/>
        <v>0</v>
      </c>
      <c r="BFO59" s="383">
        <f t="shared" si="29"/>
        <v>0</v>
      </c>
      <c r="BFP59" s="383">
        <f t="shared" si="29"/>
        <v>0</v>
      </c>
      <c r="BFQ59" s="383">
        <f t="shared" si="29"/>
        <v>0</v>
      </c>
      <c r="BFR59" s="383">
        <f t="shared" si="29"/>
        <v>0</v>
      </c>
      <c r="BFS59" s="383">
        <f t="shared" si="29"/>
        <v>0</v>
      </c>
      <c r="BFT59" s="383">
        <f t="shared" si="29"/>
        <v>0</v>
      </c>
      <c r="BFU59" s="383">
        <f t="shared" si="29"/>
        <v>0</v>
      </c>
      <c r="BFV59" s="383">
        <f t="shared" si="29"/>
        <v>0</v>
      </c>
      <c r="BFW59" s="383">
        <f t="shared" si="29"/>
        <v>0</v>
      </c>
      <c r="BFX59" s="383">
        <f t="shared" si="29"/>
        <v>0</v>
      </c>
      <c r="BFY59" s="383">
        <f t="shared" si="29"/>
        <v>0</v>
      </c>
      <c r="BFZ59" s="383">
        <f t="shared" si="29"/>
        <v>0</v>
      </c>
      <c r="BGA59" s="383">
        <f t="shared" si="29"/>
        <v>0</v>
      </c>
      <c r="BGB59" s="383">
        <f t="shared" si="29"/>
        <v>0</v>
      </c>
      <c r="BGC59" s="383">
        <f t="shared" si="29"/>
        <v>0</v>
      </c>
      <c r="BGD59" s="383">
        <f t="shared" si="29"/>
        <v>0</v>
      </c>
      <c r="BGE59" s="383">
        <f t="shared" si="29"/>
        <v>0</v>
      </c>
      <c r="BGF59" s="383">
        <f t="shared" si="29"/>
        <v>0</v>
      </c>
      <c r="BGG59" s="383">
        <f t="shared" si="29"/>
        <v>0</v>
      </c>
      <c r="BGH59" s="383">
        <f t="shared" si="29"/>
        <v>0</v>
      </c>
      <c r="BGI59" s="383">
        <f t="shared" si="29"/>
        <v>0</v>
      </c>
      <c r="BGJ59" s="383">
        <f t="shared" ref="BGJ59:BIU59" si="30">BGJ56</f>
        <v>0</v>
      </c>
      <c r="BGK59" s="383">
        <f t="shared" si="30"/>
        <v>0</v>
      </c>
      <c r="BGL59" s="383">
        <f t="shared" si="30"/>
        <v>0</v>
      </c>
      <c r="BGM59" s="383">
        <f t="shared" si="30"/>
        <v>0</v>
      </c>
      <c r="BGN59" s="383">
        <f t="shared" si="30"/>
        <v>0</v>
      </c>
      <c r="BGO59" s="383">
        <f t="shared" si="30"/>
        <v>0</v>
      </c>
      <c r="BGP59" s="383">
        <f t="shared" si="30"/>
        <v>0</v>
      </c>
      <c r="BGQ59" s="383">
        <f t="shared" si="30"/>
        <v>0</v>
      </c>
      <c r="BGR59" s="383">
        <f t="shared" si="30"/>
        <v>0</v>
      </c>
      <c r="BGS59" s="383">
        <f t="shared" si="30"/>
        <v>0</v>
      </c>
      <c r="BGT59" s="383">
        <f t="shared" si="30"/>
        <v>0</v>
      </c>
      <c r="BGU59" s="383">
        <f t="shared" si="30"/>
        <v>0</v>
      </c>
      <c r="BGV59" s="383">
        <f t="shared" si="30"/>
        <v>0</v>
      </c>
      <c r="BGW59" s="383">
        <f t="shared" si="30"/>
        <v>0</v>
      </c>
      <c r="BGX59" s="383">
        <f t="shared" si="30"/>
        <v>0</v>
      </c>
      <c r="BGY59" s="383">
        <f t="shared" si="30"/>
        <v>0</v>
      </c>
      <c r="BGZ59" s="383">
        <f t="shared" si="30"/>
        <v>0</v>
      </c>
      <c r="BHA59" s="383">
        <f t="shared" si="30"/>
        <v>0</v>
      </c>
      <c r="BHB59" s="383">
        <f t="shared" si="30"/>
        <v>0</v>
      </c>
      <c r="BHC59" s="383">
        <f t="shared" si="30"/>
        <v>0</v>
      </c>
      <c r="BHD59" s="383">
        <f t="shared" si="30"/>
        <v>0</v>
      </c>
      <c r="BHE59" s="383">
        <f t="shared" si="30"/>
        <v>0</v>
      </c>
      <c r="BHF59" s="383">
        <f t="shared" si="30"/>
        <v>0</v>
      </c>
      <c r="BHG59" s="383">
        <f t="shared" si="30"/>
        <v>0</v>
      </c>
      <c r="BHH59" s="383">
        <f t="shared" si="30"/>
        <v>0</v>
      </c>
      <c r="BHI59" s="383">
        <f t="shared" si="30"/>
        <v>0</v>
      </c>
      <c r="BHJ59" s="383">
        <f t="shared" si="30"/>
        <v>0</v>
      </c>
      <c r="BHK59" s="383">
        <f t="shared" si="30"/>
        <v>0</v>
      </c>
      <c r="BHL59" s="383">
        <f t="shared" si="30"/>
        <v>0</v>
      </c>
      <c r="BHM59" s="383">
        <f t="shared" si="30"/>
        <v>0</v>
      </c>
      <c r="BHN59" s="383">
        <f t="shared" si="30"/>
        <v>0</v>
      </c>
      <c r="BHO59" s="383">
        <f t="shared" si="30"/>
        <v>0</v>
      </c>
      <c r="BHP59" s="383">
        <f t="shared" si="30"/>
        <v>0</v>
      </c>
      <c r="BHQ59" s="383">
        <f t="shared" si="30"/>
        <v>0</v>
      </c>
      <c r="BHR59" s="383">
        <f t="shared" si="30"/>
        <v>0</v>
      </c>
      <c r="BHS59" s="383">
        <f t="shared" si="30"/>
        <v>0</v>
      </c>
      <c r="BHT59" s="383">
        <f t="shared" si="30"/>
        <v>0</v>
      </c>
      <c r="BHU59" s="383">
        <f t="shared" si="30"/>
        <v>0</v>
      </c>
      <c r="BHV59" s="383">
        <f t="shared" si="30"/>
        <v>0</v>
      </c>
      <c r="BHW59" s="383">
        <f t="shared" si="30"/>
        <v>0</v>
      </c>
      <c r="BHX59" s="383">
        <f t="shared" si="30"/>
        <v>0</v>
      </c>
      <c r="BHY59" s="383">
        <f t="shared" si="30"/>
        <v>0</v>
      </c>
      <c r="BHZ59" s="383">
        <f t="shared" si="30"/>
        <v>0</v>
      </c>
      <c r="BIA59" s="383">
        <f t="shared" si="30"/>
        <v>0</v>
      </c>
      <c r="BIB59" s="383">
        <f t="shared" si="30"/>
        <v>0</v>
      </c>
      <c r="BIC59" s="383">
        <f t="shared" si="30"/>
        <v>0</v>
      </c>
      <c r="BID59" s="383">
        <f t="shared" si="30"/>
        <v>0</v>
      </c>
      <c r="BIE59" s="383">
        <f t="shared" si="30"/>
        <v>0</v>
      </c>
      <c r="BIF59" s="383">
        <f t="shared" si="30"/>
        <v>0</v>
      </c>
      <c r="BIG59" s="383">
        <f t="shared" si="30"/>
        <v>0</v>
      </c>
      <c r="BIH59" s="383">
        <f t="shared" si="30"/>
        <v>0</v>
      </c>
      <c r="BII59" s="383">
        <f t="shared" si="30"/>
        <v>0</v>
      </c>
      <c r="BIJ59" s="383">
        <f t="shared" si="30"/>
        <v>0</v>
      </c>
      <c r="BIK59" s="383">
        <f t="shared" si="30"/>
        <v>0</v>
      </c>
      <c r="BIL59" s="383">
        <f t="shared" si="30"/>
        <v>0</v>
      </c>
      <c r="BIM59" s="383">
        <f t="shared" si="30"/>
        <v>0</v>
      </c>
      <c r="BIN59" s="383">
        <f t="shared" si="30"/>
        <v>0</v>
      </c>
      <c r="BIO59" s="383">
        <f t="shared" si="30"/>
        <v>0</v>
      </c>
      <c r="BIP59" s="383">
        <f t="shared" si="30"/>
        <v>0</v>
      </c>
      <c r="BIQ59" s="383">
        <f t="shared" si="30"/>
        <v>0</v>
      </c>
      <c r="BIR59" s="383">
        <f t="shared" si="30"/>
        <v>0</v>
      </c>
      <c r="BIS59" s="383">
        <f t="shared" si="30"/>
        <v>0</v>
      </c>
      <c r="BIT59" s="383">
        <f t="shared" si="30"/>
        <v>0</v>
      </c>
      <c r="BIU59" s="383">
        <f t="shared" si="30"/>
        <v>0</v>
      </c>
      <c r="BIV59" s="383">
        <f t="shared" ref="BIV59:BLG59" si="31">BIV56</f>
        <v>0</v>
      </c>
      <c r="BIW59" s="383">
        <f t="shared" si="31"/>
        <v>0</v>
      </c>
      <c r="BIX59" s="383">
        <f t="shared" si="31"/>
        <v>0</v>
      </c>
      <c r="BIY59" s="383">
        <f t="shared" si="31"/>
        <v>0</v>
      </c>
      <c r="BIZ59" s="383">
        <f t="shared" si="31"/>
        <v>0</v>
      </c>
      <c r="BJA59" s="383">
        <f t="shared" si="31"/>
        <v>0</v>
      </c>
      <c r="BJB59" s="383">
        <f t="shared" si="31"/>
        <v>0</v>
      </c>
      <c r="BJC59" s="383">
        <f t="shared" si="31"/>
        <v>0</v>
      </c>
      <c r="BJD59" s="383">
        <f t="shared" si="31"/>
        <v>0</v>
      </c>
      <c r="BJE59" s="383">
        <f t="shared" si="31"/>
        <v>0</v>
      </c>
      <c r="BJF59" s="383">
        <f t="shared" si="31"/>
        <v>0</v>
      </c>
      <c r="BJG59" s="383">
        <f t="shared" si="31"/>
        <v>0</v>
      </c>
      <c r="BJH59" s="383">
        <f t="shared" si="31"/>
        <v>0</v>
      </c>
      <c r="BJI59" s="383">
        <f t="shared" si="31"/>
        <v>0</v>
      </c>
      <c r="BJJ59" s="383">
        <f t="shared" si="31"/>
        <v>0</v>
      </c>
      <c r="BJK59" s="383">
        <f t="shared" si="31"/>
        <v>0</v>
      </c>
      <c r="BJL59" s="383">
        <f t="shared" si="31"/>
        <v>0</v>
      </c>
      <c r="BJM59" s="383">
        <f t="shared" si="31"/>
        <v>0</v>
      </c>
      <c r="BJN59" s="383">
        <f t="shared" si="31"/>
        <v>0</v>
      </c>
      <c r="BJO59" s="383">
        <f t="shared" si="31"/>
        <v>0</v>
      </c>
      <c r="BJP59" s="383">
        <f t="shared" si="31"/>
        <v>0</v>
      </c>
      <c r="BJQ59" s="383">
        <f t="shared" si="31"/>
        <v>0</v>
      </c>
      <c r="BJR59" s="383">
        <f t="shared" si="31"/>
        <v>0</v>
      </c>
      <c r="BJS59" s="383">
        <f t="shared" si="31"/>
        <v>0</v>
      </c>
      <c r="BJT59" s="383">
        <f t="shared" si="31"/>
        <v>0</v>
      </c>
      <c r="BJU59" s="383">
        <f t="shared" si="31"/>
        <v>0</v>
      </c>
      <c r="BJV59" s="383">
        <f t="shared" si="31"/>
        <v>0</v>
      </c>
      <c r="BJW59" s="383">
        <f t="shared" si="31"/>
        <v>0</v>
      </c>
      <c r="BJX59" s="383">
        <f t="shared" si="31"/>
        <v>0</v>
      </c>
      <c r="BJY59" s="383">
        <f t="shared" si="31"/>
        <v>0</v>
      </c>
      <c r="BJZ59" s="383">
        <f t="shared" si="31"/>
        <v>0</v>
      </c>
      <c r="BKA59" s="383">
        <f t="shared" si="31"/>
        <v>0</v>
      </c>
      <c r="BKB59" s="383">
        <f t="shared" si="31"/>
        <v>0</v>
      </c>
      <c r="BKC59" s="383">
        <f t="shared" si="31"/>
        <v>0</v>
      </c>
      <c r="BKD59" s="383">
        <f t="shared" si="31"/>
        <v>0</v>
      </c>
      <c r="BKE59" s="383">
        <f t="shared" si="31"/>
        <v>0</v>
      </c>
      <c r="BKF59" s="383">
        <f t="shared" si="31"/>
        <v>0</v>
      </c>
      <c r="BKG59" s="383">
        <f t="shared" si="31"/>
        <v>0</v>
      </c>
      <c r="BKH59" s="383">
        <f t="shared" si="31"/>
        <v>0</v>
      </c>
      <c r="BKI59" s="383">
        <f t="shared" si="31"/>
        <v>0</v>
      </c>
      <c r="BKJ59" s="383">
        <f t="shared" si="31"/>
        <v>0</v>
      </c>
      <c r="BKK59" s="383">
        <f t="shared" si="31"/>
        <v>0</v>
      </c>
      <c r="BKL59" s="383">
        <f t="shared" si="31"/>
        <v>0</v>
      </c>
      <c r="BKM59" s="383">
        <f t="shared" si="31"/>
        <v>0</v>
      </c>
      <c r="BKN59" s="383">
        <f t="shared" si="31"/>
        <v>0</v>
      </c>
      <c r="BKO59" s="383">
        <f t="shared" si="31"/>
        <v>0</v>
      </c>
      <c r="BKP59" s="383">
        <f t="shared" si="31"/>
        <v>0</v>
      </c>
      <c r="BKQ59" s="383">
        <f t="shared" si="31"/>
        <v>0</v>
      </c>
      <c r="BKR59" s="383">
        <f t="shared" si="31"/>
        <v>0</v>
      </c>
      <c r="BKS59" s="383">
        <f t="shared" si="31"/>
        <v>0</v>
      </c>
      <c r="BKT59" s="383">
        <f t="shared" si="31"/>
        <v>0</v>
      </c>
      <c r="BKU59" s="383">
        <f t="shared" si="31"/>
        <v>0</v>
      </c>
      <c r="BKV59" s="383">
        <f t="shared" si="31"/>
        <v>0</v>
      </c>
      <c r="BKW59" s="383">
        <f t="shared" si="31"/>
        <v>0</v>
      </c>
      <c r="BKX59" s="383">
        <f t="shared" si="31"/>
        <v>0</v>
      </c>
      <c r="BKY59" s="383">
        <f t="shared" si="31"/>
        <v>0</v>
      </c>
      <c r="BKZ59" s="383">
        <f t="shared" si="31"/>
        <v>0</v>
      </c>
      <c r="BLA59" s="383">
        <f t="shared" si="31"/>
        <v>0</v>
      </c>
      <c r="BLB59" s="383">
        <f t="shared" si="31"/>
        <v>0</v>
      </c>
      <c r="BLC59" s="383">
        <f t="shared" si="31"/>
        <v>0</v>
      </c>
      <c r="BLD59" s="383">
        <f t="shared" si="31"/>
        <v>0</v>
      </c>
      <c r="BLE59" s="383">
        <f t="shared" si="31"/>
        <v>0</v>
      </c>
      <c r="BLF59" s="383">
        <f t="shared" si="31"/>
        <v>0</v>
      </c>
      <c r="BLG59" s="383">
        <f t="shared" si="31"/>
        <v>0</v>
      </c>
      <c r="BLH59" s="383">
        <f t="shared" ref="BLH59:BNS59" si="32">BLH56</f>
        <v>0</v>
      </c>
      <c r="BLI59" s="383">
        <f t="shared" si="32"/>
        <v>0</v>
      </c>
      <c r="BLJ59" s="383">
        <f t="shared" si="32"/>
        <v>0</v>
      </c>
      <c r="BLK59" s="383">
        <f t="shared" si="32"/>
        <v>0</v>
      </c>
      <c r="BLL59" s="383">
        <f t="shared" si="32"/>
        <v>0</v>
      </c>
      <c r="BLM59" s="383">
        <f t="shared" si="32"/>
        <v>0</v>
      </c>
      <c r="BLN59" s="383">
        <f t="shared" si="32"/>
        <v>0</v>
      </c>
      <c r="BLO59" s="383">
        <f t="shared" si="32"/>
        <v>0</v>
      </c>
      <c r="BLP59" s="383">
        <f t="shared" si="32"/>
        <v>0</v>
      </c>
      <c r="BLQ59" s="383">
        <f t="shared" si="32"/>
        <v>0</v>
      </c>
      <c r="BLR59" s="383">
        <f t="shared" si="32"/>
        <v>0</v>
      </c>
      <c r="BLS59" s="383">
        <f t="shared" si="32"/>
        <v>0</v>
      </c>
      <c r="BLT59" s="383">
        <f t="shared" si="32"/>
        <v>0</v>
      </c>
      <c r="BLU59" s="383">
        <f t="shared" si="32"/>
        <v>0</v>
      </c>
      <c r="BLV59" s="383">
        <f t="shared" si="32"/>
        <v>0</v>
      </c>
      <c r="BLW59" s="383">
        <f t="shared" si="32"/>
        <v>0</v>
      </c>
      <c r="BLX59" s="383">
        <f t="shared" si="32"/>
        <v>0</v>
      </c>
      <c r="BLY59" s="383">
        <f t="shared" si="32"/>
        <v>0</v>
      </c>
      <c r="BLZ59" s="383">
        <f t="shared" si="32"/>
        <v>0</v>
      </c>
      <c r="BMA59" s="383">
        <f t="shared" si="32"/>
        <v>0</v>
      </c>
      <c r="BMB59" s="383">
        <f t="shared" si="32"/>
        <v>0</v>
      </c>
      <c r="BMC59" s="383">
        <f t="shared" si="32"/>
        <v>0</v>
      </c>
      <c r="BMD59" s="383">
        <f t="shared" si="32"/>
        <v>0</v>
      </c>
      <c r="BME59" s="383">
        <f t="shared" si="32"/>
        <v>0</v>
      </c>
      <c r="BMF59" s="383">
        <f t="shared" si="32"/>
        <v>0</v>
      </c>
      <c r="BMG59" s="383">
        <f t="shared" si="32"/>
        <v>0</v>
      </c>
      <c r="BMH59" s="383">
        <f t="shared" si="32"/>
        <v>0</v>
      </c>
      <c r="BMI59" s="383">
        <f t="shared" si="32"/>
        <v>0</v>
      </c>
      <c r="BMJ59" s="383">
        <f t="shared" si="32"/>
        <v>0</v>
      </c>
      <c r="BMK59" s="383">
        <f t="shared" si="32"/>
        <v>0</v>
      </c>
      <c r="BML59" s="383">
        <f t="shared" si="32"/>
        <v>0</v>
      </c>
      <c r="BMM59" s="383">
        <f t="shared" si="32"/>
        <v>0</v>
      </c>
      <c r="BMN59" s="383">
        <f t="shared" si="32"/>
        <v>0</v>
      </c>
      <c r="BMO59" s="383">
        <f t="shared" si="32"/>
        <v>0</v>
      </c>
      <c r="BMP59" s="383">
        <f t="shared" si="32"/>
        <v>0</v>
      </c>
      <c r="BMQ59" s="383">
        <f t="shared" si="32"/>
        <v>0</v>
      </c>
      <c r="BMR59" s="383">
        <f t="shared" si="32"/>
        <v>0</v>
      </c>
      <c r="BMS59" s="383">
        <f t="shared" si="32"/>
        <v>0</v>
      </c>
      <c r="BMT59" s="383">
        <f t="shared" si="32"/>
        <v>0</v>
      </c>
      <c r="BMU59" s="383">
        <f t="shared" si="32"/>
        <v>0</v>
      </c>
      <c r="BMV59" s="383">
        <f t="shared" si="32"/>
        <v>0</v>
      </c>
      <c r="BMW59" s="383">
        <f t="shared" si="32"/>
        <v>0</v>
      </c>
      <c r="BMX59" s="383">
        <f t="shared" si="32"/>
        <v>0</v>
      </c>
      <c r="BMY59" s="383">
        <f t="shared" si="32"/>
        <v>0</v>
      </c>
      <c r="BMZ59" s="383">
        <f t="shared" si="32"/>
        <v>0</v>
      </c>
      <c r="BNA59" s="383">
        <f t="shared" si="32"/>
        <v>0</v>
      </c>
      <c r="BNB59" s="383">
        <f t="shared" si="32"/>
        <v>0</v>
      </c>
      <c r="BNC59" s="383">
        <f t="shared" si="32"/>
        <v>0</v>
      </c>
      <c r="BND59" s="383">
        <f t="shared" si="32"/>
        <v>0</v>
      </c>
      <c r="BNE59" s="383">
        <f t="shared" si="32"/>
        <v>0</v>
      </c>
      <c r="BNF59" s="383">
        <f t="shared" si="32"/>
        <v>0</v>
      </c>
      <c r="BNG59" s="383">
        <f t="shared" si="32"/>
        <v>0</v>
      </c>
      <c r="BNH59" s="383">
        <f t="shared" si="32"/>
        <v>0</v>
      </c>
      <c r="BNI59" s="383">
        <f t="shared" si="32"/>
        <v>0</v>
      </c>
      <c r="BNJ59" s="383">
        <f t="shared" si="32"/>
        <v>0</v>
      </c>
      <c r="BNK59" s="383">
        <f t="shared" si="32"/>
        <v>0</v>
      </c>
      <c r="BNL59" s="383">
        <f t="shared" si="32"/>
        <v>0</v>
      </c>
      <c r="BNM59" s="383">
        <f t="shared" si="32"/>
        <v>0</v>
      </c>
      <c r="BNN59" s="383">
        <f t="shared" si="32"/>
        <v>0</v>
      </c>
      <c r="BNO59" s="383">
        <f t="shared" si="32"/>
        <v>0</v>
      </c>
      <c r="BNP59" s="383">
        <f t="shared" si="32"/>
        <v>0</v>
      </c>
      <c r="BNQ59" s="383">
        <f t="shared" si="32"/>
        <v>0</v>
      </c>
      <c r="BNR59" s="383">
        <f t="shared" si="32"/>
        <v>0</v>
      </c>
      <c r="BNS59" s="383">
        <f t="shared" si="32"/>
        <v>0</v>
      </c>
      <c r="BNT59" s="383">
        <f t="shared" ref="BNT59:BQE59" si="33">BNT56</f>
        <v>0</v>
      </c>
      <c r="BNU59" s="383">
        <f t="shared" si="33"/>
        <v>0</v>
      </c>
      <c r="BNV59" s="383">
        <f t="shared" si="33"/>
        <v>0</v>
      </c>
      <c r="BNW59" s="383">
        <f t="shared" si="33"/>
        <v>0</v>
      </c>
      <c r="BNX59" s="383">
        <f t="shared" si="33"/>
        <v>0</v>
      </c>
      <c r="BNY59" s="383">
        <f t="shared" si="33"/>
        <v>0</v>
      </c>
      <c r="BNZ59" s="383">
        <f t="shared" si="33"/>
        <v>0</v>
      </c>
      <c r="BOA59" s="383">
        <f t="shared" si="33"/>
        <v>0</v>
      </c>
      <c r="BOB59" s="383">
        <f t="shared" si="33"/>
        <v>0</v>
      </c>
      <c r="BOC59" s="383">
        <f t="shared" si="33"/>
        <v>0</v>
      </c>
      <c r="BOD59" s="383">
        <f t="shared" si="33"/>
        <v>0</v>
      </c>
      <c r="BOE59" s="383">
        <f t="shared" si="33"/>
        <v>0</v>
      </c>
      <c r="BOF59" s="383">
        <f t="shared" si="33"/>
        <v>0</v>
      </c>
      <c r="BOG59" s="383">
        <f t="shared" si="33"/>
        <v>0</v>
      </c>
      <c r="BOH59" s="383">
        <f t="shared" si="33"/>
        <v>0</v>
      </c>
      <c r="BOI59" s="383">
        <f t="shared" si="33"/>
        <v>0</v>
      </c>
      <c r="BOJ59" s="383">
        <f t="shared" si="33"/>
        <v>0</v>
      </c>
      <c r="BOK59" s="383">
        <f t="shared" si="33"/>
        <v>0</v>
      </c>
      <c r="BOL59" s="383">
        <f t="shared" si="33"/>
        <v>0</v>
      </c>
      <c r="BOM59" s="383">
        <f t="shared" si="33"/>
        <v>0</v>
      </c>
      <c r="BON59" s="383">
        <f t="shared" si="33"/>
        <v>0</v>
      </c>
      <c r="BOO59" s="383">
        <f t="shared" si="33"/>
        <v>0</v>
      </c>
      <c r="BOP59" s="383">
        <f t="shared" si="33"/>
        <v>0</v>
      </c>
      <c r="BOQ59" s="383">
        <f t="shared" si="33"/>
        <v>0</v>
      </c>
      <c r="BOR59" s="383">
        <f t="shared" si="33"/>
        <v>0</v>
      </c>
      <c r="BOS59" s="383">
        <f t="shared" si="33"/>
        <v>0</v>
      </c>
      <c r="BOT59" s="383">
        <f t="shared" si="33"/>
        <v>0</v>
      </c>
      <c r="BOU59" s="383">
        <f t="shared" si="33"/>
        <v>0</v>
      </c>
      <c r="BOV59" s="383">
        <f t="shared" si="33"/>
        <v>0</v>
      </c>
      <c r="BOW59" s="383">
        <f t="shared" si="33"/>
        <v>0</v>
      </c>
      <c r="BOX59" s="383">
        <f t="shared" si="33"/>
        <v>0</v>
      </c>
      <c r="BOY59" s="383">
        <f t="shared" si="33"/>
        <v>0</v>
      </c>
      <c r="BOZ59" s="383">
        <f t="shared" si="33"/>
        <v>0</v>
      </c>
      <c r="BPA59" s="383">
        <f t="shared" si="33"/>
        <v>0</v>
      </c>
      <c r="BPB59" s="383">
        <f t="shared" si="33"/>
        <v>0</v>
      </c>
      <c r="BPC59" s="383">
        <f t="shared" si="33"/>
        <v>0</v>
      </c>
      <c r="BPD59" s="383">
        <f t="shared" si="33"/>
        <v>0</v>
      </c>
      <c r="BPE59" s="383">
        <f t="shared" si="33"/>
        <v>0</v>
      </c>
      <c r="BPF59" s="383">
        <f t="shared" si="33"/>
        <v>0</v>
      </c>
      <c r="BPG59" s="383">
        <f t="shared" si="33"/>
        <v>0</v>
      </c>
      <c r="BPH59" s="383">
        <f t="shared" si="33"/>
        <v>0</v>
      </c>
      <c r="BPI59" s="383">
        <f t="shared" si="33"/>
        <v>0</v>
      </c>
      <c r="BPJ59" s="383">
        <f t="shared" si="33"/>
        <v>0</v>
      </c>
      <c r="BPK59" s="383">
        <f t="shared" si="33"/>
        <v>0</v>
      </c>
      <c r="BPL59" s="383">
        <f t="shared" si="33"/>
        <v>0</v>
      </c>
      <c r="BPM59" s="383">
        <f t="shared" si="33"/>
        <v>0</v>
      </c>
      <c r="BPN59" s="383">
        <f t="shared" si="33"/>
        <v>0</v>
      </c>
      <c r="BPO59" s="383">
        <f t="shared" si="33"/>
        <v>0</v>
      </c>
      <c r="BPP59" s="383">
        <f t="shared" si="33"/>
        <v>0</v>
      </c>
      <c r="BPQ59" s="383">
        <f t="shared" si="33"/>
        <v>0</v>
      </c>
      <c r="BPR59" s="383">
        <f t="shared" si="33"/>
        <v>0</v>
      </c>
      <c r="BPS59" s="383">
        <f t="shared" si="33"/>
        <v>0</v>
      </c>
      <c r="BPT59" s="383">
        <f t="shared" si="33"/>
        <v>0</v>
      </c>
      <c r="BPU59" s="383">
        <f t="shared" si="33"/>
        <v>0</v>
      </c>
      <c r="BPV59" s="383">
        <f t="shared" si="33"/>
        <v>0</v>
      </c>
      <c r="BPW59" s="383">
        <f t="shared" si="33"/>
        <v>0</v>
      </c>
      <c r="BPX59" s="383">
        <f t="shared" si="33"/>
        <v>0</v>
      </c>
      <c r="BPY59" s="383">
        <f t="shared" si="33"/>
        <v>0</v>
      </c>
      <c r="BPZ59" s="383">
        <f t="shared" si="33"/>
        <v>0</v>
      </c>
      <c r="BQA59" s="383">
        <f t="shared" si="33"/>
        <v>0</v>
      </c>
      <c r="BQB59" s="383">
        <f t="shared" si="33"/>
        <v>0</v>
      </c>
      <c r="BQC59" s="383">
        <f t="shared" si="33"/>
        <v>0</v>
      </c>
      <c r="BQD59" s="383">
        <f t="shared" si="33"/>
        <v>0</v>
      </c>
      <c r="BQE59" s="383">
        <f t="shared" si="33"/>
        <v>0</v>
      </c>
      <c r="BQF59" s="383">
        <f t="shared" ref="BQF59:BSQ59" si="34">BQF56</f>
        <v>0</v>
      </c>
      <c r="BQG59" s="383">
        <f t="shared" si="34"/>
        <v>0</v>
      </c>
      <c r="BQH59" s="383">
        <f t="shared" si="34"/>
        <v>0</v>
      </c>
      <c r="BQI59" s="383">
        <f t="shared" si="34"/>
        <v>0</v>
      </c>
      <c r="BQJ59" s="383">
        <f t="shared" si="34"/>
        <v>0</v>
      </c>
      <c r="BQK59" s="383">
        <f t="shared" si="34"/>
        <v>0</v>
      </c>
      <c r="BQL59" s="383">
        <f t="shared" si="34"/>
        <v>0</v>
      </c>
      <c r="BQM59" s="383">
        <f t="shared" si="34"/>
        <v>0</v>
      </c>
      <c r="BQN59" s="383">
        <f t="shared" si="34"/>
        <v>0</v>
      </c>
      <c r="BQO59" s="383">
        <f t="shared" si="34"/>
        <v>0</v>
      </c>
      <c r="BQP59" s="383">
        <f t="shared" si="34"/>
        <v>0</v>
      </c>
      <c r="BQQ59" s="383">
        <f t="shared" si="34"/>
        <v>0</v>
      </c>
      <c r="BQR59" s="383">
        <f t="shared" si="34"/>
        <v>0</v>
      </c>
      <c r="BQS59" s="383">
        <f t="shared" si="34"/>
        <v>0</v>
      </c>
      <c r="BQT59" s="383">
        <f t="shared" si="34"/>
        <v>0</v>
      </c>
      <c r="BQU59" s="383">
        <f t="shared" si="34"/>
        <v>0</v>
      </c>
      <c r="BQV59" s="383">
        <f t="shared" si="34"/>
        <v>0</v>
      </c>
      <c r="BQW59" s="383">
        <f t="shared" si="34"/>
        <v>0</v>
      </c>
      <c r="BQX59" s="383">
        <f t="shared" si="34"/>
        <v>0</v>
      </c>
      <c r="BQY59" s="383">
        <f t="shared" si="34"/>
        <v>0</v>
      </c>
      <c r="BQZ59" s="383">
        <f t="shared" si="34"/>
        <v>0</v>
      </c>
      <c r="BRA59" s="383">
        <f t="shared" si="34"/>
        <v>0</v>
      </c>
      <c r="BRB59" s="383">
        <f t="shared" si="34"/>
        <v>0</v>
      </c>
      <c r="BRC59" s="383">
        <f t="shared" si="34"/>
        <v>0</v>
      </c>
      <c r="BRD59" s="383">
        <f t="shared" si="34"/>
        <v>0</v>
      </c>
      <c r="BRE59" s="383">
        <f t="shared" si="34"/>
        <v>0</v>
      </c>
      <c r="BRF59" s="383">
        <f t="shared" si="34"/>
        <v>0</v>
      </c>
      <c r="BRG59" s="383">
        <f t="shared" si="34"/>
        <v>0</v>
      </c>
      <c r="BRH59" s="383">
        <f t="shared" si="34"/>
        <v>0</v>
      </c>
      <c r="BRI59" s="383">
        <f t="shared" si="34"/>
        <v>0</v>
      </c>
      <c r="BRJ59" s="383">
        <f t="shared" si="34"/>
        <v>0</v>
      </c>
      <c r="BRK59" s="383">
        <f t="shared" si="34"/>
        <v>0</v>
      </c>
      <c r="BRL59" s="383">
        <f t="shared" si="34"/>
        <v>0</v>
      </c>
      <c r="BRM59" s="383">
        <f t="shared" si="34"/>
        <v>0</v>
      </c>
      <c r="BRN59" s="383">
        <f t="shared" si="34"/>
        <v>0</v>
      </c>
      <c r="BRO59" s="383">
        <f t="shared" si="34"/>
        <v>0</v>
      </c>
      <c r="BRP59" s="383">
        <f t="shared" si="34"/>
        <v>0</v>
      </c>
      <c r="BRQ59" s="383">
        <f t="shared" si="34"/>
        <v>0</v>
      </c>
      <c r="BRR59" s="383">
        <f t="shared" si="34"/>
        <v>0</v>
      </c>
      <c r="BRS59" s="383">
        <f t="shared" si="34"/>
        <v>0</v>
      </c>
      <c r="BRT59" s="383">
        <f t="shared" si="34"/>
        <v>0</v>
      </c>
      <c r="BRU59" s="383">
        <f t="shared" si="34"/>
        <v>0</v>
      </c>
      <c r="BRV59" s="383">
        <f t="shared" si="34"/>
        <v>0</v>
      </c>
      <c r="BRW59" s="383">
        <f t="shared" si="34"/>
        <v>0</v>
      </c>
      <c r="BRX59" s="383">
        <f t="shared" si="34"/>
        <v>0</v>
      </c>
      <c r="BRY59" s="383">
        <f t="shared" si="34"/>
        <v>0</v>
      </c>
      <c r="BRZ59" s="383">
        <f t="shared" si="34"/>
        <v>0</v>
      </c>
      <c r="BSA59" s="383">
        <f t="shared" si="34"/>
        <v>0</v>
      </c>
      <c r="BSB59" s="383">
        <f t="shared" si="34"/>
        <v>0</v>
      </c>
      <c r="BSC59" s="383">
        <f t="shared" si="34"/>
        <v>0</v>
      </c>
      <c r="BSD59" s="383">
        <f t="shared" si="34"/>
        <v>0</v>
      </c>
      <c r="BSE59" s="383">
        <f t="shared" si="34"/>
        <v>0</v>
      </c>
      <c r="BSF59" s="383">
        <f t="shared" si="34"/>
        <v>0</v>
      </c>
      <c r="BSG59" s="383">
        <f t="shared" si="34"/>
        <v>0</v>
      </c>
      <c r="BSH59" s="383">
        <f t="shared" si="34"/>
        <v>0</v>
      </c>
      <c r="BSI59" s="383">
        <f t="shared" si="34"/>
        <v>0</v>
      </c>
      <c r="BSJ59" s="383">
        <f t="shared" si="34"/>
        <v>0</v>
      </c>
      <c r="BSK59" s="383">
        <f t="shared" si="34"/>
        <v>0</v>
      </c>
      <c r="BSL59" s="383">
        <f t="shared" si="34"/>
        <v>0</v>
      </c>
      <c r="BSM59" s="383">
        <f t="shared" si="34"/>
        <v>0</v>
      </c>
      <c r="BSN59" s="383">
        <f t="shared" si="34"/>
        <v>0</v>
      </c>
      <c r="BSO59" s="383">
        <f t="shared" si="34"/>
        <v>0</v>
      </c>
      <c r="BSP59" s="383">
        <f t="shared" si="34"/>
        <v>0</v>
      </c>
      <c r="BSQ59" s="383">
        <f t="shared" si="34"/>
        <v>0</v>
      </c>
      <c r="BSR59" s="383">
        <f t="shared" ref="BSR59:BVC59" si="35">BSR56</f>
        <v>0</v>
      </c>
      <c r="BSS59" s="383">
        <f t="shared" si="35"/>
        <v>0</v>
      </c>
      <c r="BST59" s="383">
        <f t="shared" si="35"/>
        <v>0</v>
      </c>
      <c r="BSU59" s="383">
        <f t="shared" si="35"/>
        <v>0</v>
      </c>
      <c r="BSV59" s="383">
        <f t="shared" si="35"/>
        <v>0</v>
      </c>
      <c r="BSW59" s="383">
        <f t="shared" si="35"/>
        <v>0</v>
      </c>
      <c r="BSX59" s="383">
        <f t="shared" si="35"/>
        <v>0</v>
      </c>
      <c r="BSY59" s="383">
        <f t="shared" si="35"/>
        <v>0</v>
      </c>
      <c r="BSZ59" s="383">
        <f t="shared" si="35"/>
        <v>0</v>
      </c>
      <c r="BTA59" s="383">
        <f t="shared" si="35"/>
        <v>0</v>
      </c>
      <c r="BTB59" s="383">
        <f t="shared" si="35"/>
        <v>0</v>
      </c>
      <c r="BTC59" s="383">
        <f t="shared" si="35"/>
        <v>0</v>
      </c>
      <c r="BTD59" s="383">
        <f t="shared" si="35"/>
        <v>0</v>
      </c>
      <c r="BTE59" s="383">
        <f t="shared" si="35"/>
        <v>0</v>
      </c>
      <c r="BTF59" s="383">
        <f t="shared" si="35"/>
        <v>0</v>
      </c>
      <c r="BTG59" s="383">
        <f t="shared" si="35"/>
        <v>0</v>
      </c>
      <c r="BTH59" s="383">
        <f t="shared" si="35"/>
        <v>0</v>
      </c>
      <c r="BTI59" s="383">
        <f t="shared" si="35"/>
        <v>0</v>
      </c>
      <c r="BTJ59" s="383">
        <f t="shared" si="35"/>
        <v>0</v>
      </c>
      <c r="BTK59" s="383">
        <f t="shared" si="35"/>
        <v>0</v>
      </c>
      <c r="BTL59" s="383">
        <f t="shared" si="35"/>
        <v>0</v>
      </c>
      <c r="BTM59" s="383">
        <f t="shared" si="35"/>
        <v>0</v>
      </c>
      <c r="BTN59" s="383">
        <f t="shared" si="35"/>
        <v>0</v>
      </c>
      <c r="BTO59" s="383">
        <f t="shared" si="35"/>
        <v>0</v>
      </c>
      <c r="BTP59" s="383">
        <f t="shared" si="35"/>
        <v>0</v>
      </c>
      <c r="BTQ59" s="383">
        <f t="shared" si="35"/>
        <v>0</v>
      </c>
      <c r="BTR59" s="383">
        <f t="shared" si="35"/>
        <v>0</v>
      </c>
      <c r="BTS59" s="383">
        <f t="shared" si="35"/>
        <v>0</v>
      </c>
      <c r="BTT59" s="383">
        <f t="shared" si="35"/>
        <v>0</v>
      </c>
      <c r="BTU59" s="383">
        <f t="shared" si="35"/>
        <v>0</v>
      </c>
      <c r="BTV59" s="383">
        <f t="shared" si="35"/>
        <v>0</v>
      </c>
      <c r="BTW59" s="383">
        <f t="shared" si="35"/>
        <v>0</v>
      </c>
      <c r="BTX59" s="383">
        <f t="shared" si="35"/>
        <v>0</v>
      </c>
      <c r="BTY59" s="383">
        <f t="shared" si="35"/>
        <v>0</v>
      </c>
      <c r="BTZ59" s="383">
        <f t="shared" si="35"/>
        <v>0</v>
      </c>
      <c r="BUA59" s="383">
        <f t="shared" si="35"/>
        <v>0</v>
      </c>
      <c r="BUB59" s="383">
        <f t="shared" si="35"/>
        <v>0</v>
      </c>
      <c r="BUC59" s="383">
        <f t="shared" si="35"/>
        <v>0</v>
      </c>
      <c r="BUD59" s="383">
        <f t="shared" si="35"/>
        <v>0</v>
      </c>
      <c r="BUE59" s="383">
        <f t="shared" si="35"/>
        <v>0</v>
      </c>
      <c r="BUF59" s="383">
        <f t="shared" si="35"/>
        <v>0</v>
      </c>
      <c r="BUG59" s="383">
        <f t="shared" si="35"/>
        <v>0</v>
      </c>
      <c r="BUH59" s="383">
        <f t="shared" si="35"/>
        <v>0</v>
      </c>
      <c r="BUI59" s="383">
        <f t="shared" si="35"/>
        <v>0</v>
      </c>
      <c r="BUJ59" s="383">
        <f t="shared" si="35"/>
        <v>0</v>
      </c>
      <c r="BUK59" s="383">
        <f t="shared" si="35"/>
        <v>0</v>
      </c>
      <c r="BUL59" s="383">
        <f t="shared" si="35"/>
        <v>0</v>
      </c>
      <c r="BUM59" s="383">
        <f t="shared" si="35"/>
        <v>0</v>
      </c>
      <c r="BUN59" s="383">
        <f t="shared" si="35"/>
        <v>0</v>
      </c>
      <c r="BUO59" s="383">
        <f t="shared" si="35"/>
        <v>0</v>
      </c>
      <c r="BUP59" s="383">
        <f t="shared" si="35"/>
        <v>0</v>
      </c>
      <c r="BUQ59" s="383">
        <f t="shared" si="35"/>
        <v>0</v>
      </c>
      <c r="BUR59" s="383">
        <f t="shared" si="35"/>
        <v>0</v>
      </c>
      <c r="BUS59" s="383">
        <f t="shared" si="35"/>
        <v>0</v>
      </c>
      <c r="BUT59" s="383">
        <f t="shared" si="35"/>
        <v>0</v>
      </c>
      <c r="BUU59" s="383">
        <f t="shared" si="35"/>
        <v>0</v>
      </c>
      <c r="BUV59" s="383">
        <f t="shared" si="35"/>
        <v>0</v>
      </c>
      <c r="BUW59" s="383">
        <f t="shared" si="35"/>
        <v>0</v>
      </c>
      <c r="BUX59" s="383">
        <f t="shared" si="35"/>
        <v>0</v>
      </c>
      <c r="BUY59" s="383">
        <f t="shared" si="35"/>
        <v>0</v>
      </c>
      <c r="BUZ59" s="383">
        <f t="shared" si="35"/>
        <v>0</v>
      </c>
      <c r="BVA59" s="383">
        <f t="shared" si="35"/>
        <v>0</v>
      </c>
      <c r="BVB59" s="383">
        <f t="shared" si="35"/>
        <v>0</v>
      </c>
      <c r="BVC59" s="383">
        <f t="shared" si="35"/>
        <v>0</v>
      </c>
      <c r="BVD59" s="383">
        <f t="shared" ref="BVD59:BXO59" si="36">BVD56</f>
        <v>0</v>
      </c>
      <c r="BVE59" s="383">
        <f t="shared" si="36"/>
        <v>0</v>
      </c>
      <c r="BVF59" s="383">
        <f t="shared" si="36"/>
        <v>0</v>
      </c>
      <c r="BVG59" s="383">
        <f t="shared" si="36"/>
        <v>0</v>
      </c>
      <c r="BVH59" s="383">
        <f t="shared" si="36"/>
        <v>0</v>
      </c>
      <c r="BVI59" s="383">
        <f t="shared" si="36"/>
        <v>0</v>
      </c>
      <c r="BVJ59" s="383">
        <f t="shared" si="36"/>
        <v>0</v>
      </c>
      <c r="BVK59" s="383">
        <f t="shared" si="36"/>
        <v>0</v>
      </c>
      <c r="BVL59" s="383">
        <f t="shared" si="36"/>
        <v>0</v>
      </c>
      <c r="BVM59" s="383">
        <f t="shared" si="36"/>
        <v>0</v>
      </c>
      <c r="BVN59" s="383">
        <f t="shared" si="36"/>
        <v>0</v>
      </c>
      <c r="BVO59" s="383">
        <f t="shared" si="36"/>
        <v>0</v>
      </c>
      <c r="BVP59" s="383">
        <f t="shared" si="36"/>
        <v>0</v>
      </c>
      <c r="BVQ59" s="383">
        <f t="shared" si="36"/>
        <v>0</v>
      </c>
      <c r="BVR59" s="383">
        <f t="shared" si="36"/>
        <v>0</v>
      </c>
      <c r="BVS59" s="383">
        <f t="shared" si="36"/>
        <v>0</v>
      </c>
      <c r="BVT59" s="383">
        <f t="shared" si="36"/>
        <v>0</v>
      </c>
      <c r="BVU59" s="383">
        <f t="shared" si="36"/>
        <v>0</v>
      </c>
      <c r="BVV59" s="383">
        <f t="shared" si="36"/>
        <v>0</v>
      </c>
      <c r="BVW59" s="383">
        <f t="shared" si="36"/>
        <v>0</v>
      </c>
      <c r="BVX59" s="383">
        <f t="shared" si="36"/>
        <v>0</v>
      </c>
      <c r="BVY59" s="383">
        <f t="shared" si="36"/>
        <v>0</v>
      </c>
      <c r="BVZ59" s="383">
        <f t="shared" si="36"/>
        <v>0</v>
      </c>
      <c r="BWA59" s="383">
        <f t="shared" si="36"/>
        <v>0</v>
      </c>
      <c r="BWB59" s="383">
        <f t="shared" si="36"/>
        <v>0</v>
      </c>
      <c r="BWC59" s="383">
        <f t="shared" si="36"/>
        <v>0</v>
      </c>
      <c r="BWD59" s="383">
        <f t="shared" si="36"/>
        <v>0</v>
      </c>
      <c r="BWE59" s="383">
        <f t="shared" si="36"/>
        <v>0</v>
      </c>
      <c r="BWF59" s="383">
        <f t="shared" si="36"/>
        <v>0</v>
      </c>
      <c r="BWG59" s="383">
        <f t="shared" si="36"/>
        <v>0</v>
      </c>
      <c r="BWH59" s="383">
        <f t="shared" si="36"/>
        <v>0</v>
      </c>
      <c r="BWI59" s="383">
        <f t="shared" si="36"/>
        <v>0</v>
      </c>
      <c r="BWJ59" s="383">
        <f t="shared" si="36"/>
        <v>0</v>
      </c>
      <c r="BWK59" s="383">
        <f t="shared" si="36"/>
        <v>0</v>
      </c>
      <c r="BWL59" s="383">
        <f t="shared" si="36"/>
        <v>0</v>
      </c>
      <c r="BWM59" s="383">
        <f t="shared" si="36"/>
        <v>0</v>
      </c>
      <c r="BWN59" s="383">
        <f t="shared" si="36"/>
        <v>0</v>
      </c>
      <c r="BWO59" s="383">
        <f t="shared" si="36"/>
        <v>0</v>
      </c>
      <c r="BWP59" s="383">
        <f t="shared" si="36"/>
        <v>0</v>
      </c>
      <c r="BWQ59" s="383">
        <f t="shared" si="36"/>
        <v>0</v>
      </c>
      <c r="BWR59" s="383">
        <f t="shared" si="36"/>
        <v>0</v>
      </c>
      <c r="BWS59" s="383">
        <f t="shared" si="36"/>
        <v>0</v>
      </c>
      <c r="BWT59" s="383">
        <f t="shared" si="36"/>
        <v>0</v>
      </c>
      <c r="BWU59" s="383">
        <f t="shared" si="36"/>
        <v>0</v>
      </c>
      <c r="BWV59" s="383">
        <f t="shared" si="36"/>
        <v>0</v>
      </c>
      <c r="BWW59" s="383">
        <f t="shared" si="36"/>
        <v>0</v>
      </c>
      <c r="BWX59" s="383">
        <f t="shared" si="36"/>
        <v>0</v>
      </c>
      <c r="BWY59" s="383">
        <f t="shared" si="36"/>
        <v>0</v>
      </c>
      <c r="BWZ59" s="383">
        <f t="shared" si="36"/>
        <v>0</v>
      </c>
      <c r="BXA59" s="383">
        <f t="shared" si="36"/>
        <v>0</v>
      </c>
      <c r="BXB59" s="383">
        <f t="shared" si="36"/>
        <v>0</v>
      </c>
      <c r="BXC59" s="383">
        <f t="shared" si="36"/>
        <v>0</v>
      </c>
      <c r="BXD59" s="383">
        <f t="shared" si="36"/>
        <v>0</v>
      </c>
      <c r="BXE59" s="383">
        <f t="shared" si="36"/>
        <v>0</v>
      </c>
      <c r="BXF59" s="383">
        <f t="shared" si="36"/>
        <v>0</v>
      </c>
      <c r="BXG59" s="383">
        <f t="shared" si="36"/>
        <v>0</v>
      </c>
      <c r="BXH59" s="383">
        <f t="shared" si="36"/>
        <v>0</v>
      </c>
      <c r="BXI59" s="383">
        <f t="shared" si="36"/>
        <v>0</v>
      </c>
      <c r="BXJ59" s="383">
        <f t="shared" si="36"/>
        <v>0</v>
      </c>
      <c r="BXK59" s="383">
        <f t="shared" si="36"/>
        <v>0</v>
      </c>
      <c r="BXL59" s="383">
        <f t="shared" si="36"/>
        <v>0</v>
      </c>
      <c r="BXM59" s="383">
        <f t="shared" si="36"/>
        <v>0</v>
      </c>
      <c r="BXN59" s="383">
        <f t="shared" si="36"/>
        <v>0</v>
      </c>
      <c r="BXO59" s="383">
        <f t="shared" si="36"/>
        <v>0</v>
      </c>
      <c r="BXP59" s="383">
        <f t="shared" ref="BXP59:CAA59" si="37">BXP56</f>
        <v>0</v>
      </c>
      <c r="BXQ59" s="383">
        <f t="shared" si="37"/>
        <v>0</v>
      </c>
      <c r="BXR59" s="383">
        <f t="shared" si="37"/>
        <v>0</v>
      </c>
      <c r="BXS59" s="383">
        <f t="shared" si="37"/>
        <v>0</v>
      </c>
      <c r="BXT59" s="383">
        <f t="shared" si="37"/>
        <v>0</v>
      </c>
      <c r="BXU59" s="383">
        <f t="shared" si="37"/>
        <v>0</v>
      </c>
      <c r="BXV59" s="383">
        <f t="shared" si="37"/>
        <v>0</v>
      </c>
      <c r="BXW59" s="383">
        <f t="shared" si="37"/>
        <v>0</v>
      </c>
      <c r="BXX59" s="383">
        <f t="shared" si="37"/>
        <v>0</v>
      </c>
      <c r="BXY59" s="383">
        <f t="shared" si="37"/>
        <v>0</v>
      </c>
      <c r="BXZ59" s="383">
        <f t="shared" si="37"/>
        <v>0</v>
      </c>
      <c r="BYA59" s="383">
        <f t="shared" si="37"/>
        <v>0</v>
      </c>
      <c r="BYB59" s="383">
        <f t="shared" si="37"/>
        <v>0</v>
      </c>
      <c r="BYC59" s="383">
        <f t="shared" si="37"/>
        <v>0</v>
      </c>
      <c r="BYD59" s="383">
        <f t="shared" si="37"/>
        <v>0</v>
      </c>
      <c r="BYE59" s="383">
        <f t="shared" si="37"/>
        <v>0</v>
      </c>
      <c r="BYF59" s="383">
        <f t="shared" si="37"/>
        <v>0</v>
      </c>
      <c r="BYG59" s="383">
        <f t="shared" si="37"/>
        <v>0</v>
      </c>
      <c r="BYH59" s="383">
        <f t="shared" si="37"/>
        <v>0</v>
      </c>
      <c r="BYI59" s="383">
        <f t="shared" si="37"/>
        <v>0</v>
      </c>
      <c r="BYJ59" s="383">
        <f t="shared" si="37"/>
        <v>0</v>
      </c>
      <c r="BYK59" s="383">
        <f t="shared" si="37"/>
        <v>0</v>
      </c>
      <c r="BYL59" s="383">
        <f t="shared" si="37"/>
        <v>0</v>
      </c>
      <c r="BYM59" s="383">
        <f t="shared" si="37"/>
        <v>0</v>
      </c>
      <c r="BYN59" s="383">
        <f t="shared" si="37"/>
        <v>0</v>
      </c>
      <c r="BYO59" s="383">
        <f t="shared" si="37"/>
        <v>0</v>
      </c>
      <c r="BYP59" s="383">
        <f t="shared" si="37"/>
        <v>0</v>
      </c>
      <c r="BYQ59" s="383">
        <f t="shared" si="37"/>
        <v>0</v>
      </c>
      <c r="BYR59" s="383">
        <f t="shared" si="37"/>
        <v>0</v>
      </c>
      <c r="BYS59" s="383">
        <f t="shared" si="37"/>
        <v>0</v>
      </c>
      <c r="BYT59" s="383">
        <f t="shared" si="37"/>
        <v>0</v>
      </c>
      <c r="BYU59" s="383">
        <f t="shared" si="37"/>
        <v>0</v>
      </c>
      <c r="BYV59" s="383">
        <f t="shared" si="37"/>
        <v>0</v>
      </c>
      <c r="BYW59" s="383">
        <f t="shared" si="37"/>
        <v>0</v>
      </c>
      <c r="BYX59" s="383">
        <f t="shared" si="37"/>
        <v>0</v>
      </c>
      <c r="BYY59" s="383">
        <f t="shared" si="37"/>
        <v>0</v>
      </c>
      <c r="BYZ59" s="383">
        <f t="shared" si="37"/>
        <v>0</v>
      </c>
      <c r="BZA59" s="383">
        <f t="shared" si="37"/>
        <v>0</v>
      </c>
      <c r="BZB59" s="383">
        <f t="shared" si="37"/>
        <v>0</v>
      </c>
      <c r="BZC59" s="383">
        <f t="shared" si="37"/>
        <v>0</v>
      </c>
      <c r="BZD59" s="383">
        <f t="shared" si="37"/>
        <v>0</v>
      </c>
      <c r="BZE59" s="383">
        <f t="shared" si="37"/>
        <v>0</v>
      </c>
      <c r="BZF59" s="383">
        <f t="shared" si="37"/>
        <v>0</v>
      </c>
      <c r="BZG59" s="383">
        <f t="shared" si="37"/>
        <v>0</v>
      </c>
      <c r="BZH59" s="383">
        <f t="shared" si="37"/>
        <v>0</v>
      </c>
      <c r="BZI59" s="383">
        <f t="shared" si="37"/>
        <v>0</v>
      </c>
      <c r="BZJ59" s="383">
        <f t="shared" si="37"/>
        <v>0</v>
      </c>
      <c r="BZK59" s="383">
        <f t="shared" si="37"/>
        <v>0</v>
      </c>
      <c r="BZL59" s="383">
        <f t="shared" si="37"/>
        <v>0</v>
      </c>
      <c r="BZM59" s="383">
        <f t="shared" si="37"/>
        <v>0</v>
      </c>
      <c r="BZN59" s="383">
        <f t="shared" si="37"/>
        <v>0</v>
      </c>
      <c r="BZO59" s="383">
        <f t="shared" si="37"/>
        <v>0</v>
      </c>
      <c r="BZP59" s="383">
        <f t="shared" si="37"/>
        <v>0</v>
      </c>
      <c r="BZQ59" s="383">
        <f t="shared" si="37"/>
        <v>0</v>
      </c>
      <c r="BZR59" s="383">
        <f t="shared" si="37"/>
        <v>0</v>
      </c>
      <c r="BZS59" s="383">
        <f t="shared" si="37"/>
        <v>0</v>
      </c>
      <c r="BZT59" s="383">
        <f t="shared" si="37"/>
        <v>0</v>
      </c>
      <c r="BZU59" s="383">
        <f t="shared" si="37"/>
        <v>0</v>
      </c>
      <c r="BZV59" s="383">
        <f t="shared" si="37"/>
        <v>0</v>
      </c>
      <c r="BZW59" s="383">
        <f t="shared" si="37"/>
        <v>0</v>
      </c>
      <c r="BZX59" s="383">
        <f t="shared" si="37"/>
        <v>0</v>
      </c>
      <c r="BZY59" s="383">
        <f t="shared" si="37"/>
        <v>0</v>
      </c>
      <c r="BZZ59" s="383">
        <f t="shared" si="37"/>
        <v>0</v>
      </c>
      <c r="CAA59" s="383">
        <f t="shared" si="37"/>
        <v>0</v>
      </c>
      <c r="CAB59" s="383">
        <f t="shared" ref="CAB59:CCM59" si="38">CAB56</f>
        <v>0</v>
      </c>
      <c r="CAC59" s="383">
        <f t="shared" si="38"/>
        <v>0</v>
      </c>
      <c r="CAD59" s="383">
        <f t="shared" si="38"/>
        <v>0</v>
      </c>
      <c r="CAE59" s="383">
        <f t="shared" si="38"/>
        <v>0</v>
      </c>
      <c r="CAF59" s="383">
        <f t="shared" si="38"/>
        <v>0</v>
      </c>
      <c r="CAG59" s="383">
        <f t="shared" si="38"/>
        <v>0</v>
      </c>
      <c r="CAH59" s="383">
        <f t="shared" si="38"/>
        <v>0</v>
      </c>
      <c r="CAI59" s="383">
        <f t="shared" si="38"/>
        <v>0</v>
      </c>
      <c r="CAJ59" s="383">
        <f t="shared" si="38"/>
        <v>0</v>
      </c>
      <c r="CAK59" s="383">
        <f t="shared" si="38"/>
        <v>0</v>
      </c>
      <c r="CAL59" s="383">
        <f t="shared" si="38"/>
        <v>0</v>
      </c>
      <c r="CAM59" s="383">
        <f t="shared" si="38"/>
        <v>0</v>
      </c>
      <c r="CAN59" s="383">
        <f t="shared" si="38"/>
        <v>0</v>
      </c>
      <c r="CAO59" s="383">
        <f t="shared" si="38"/>
        <v>0</v>
      </c>
      <c r="CAP59" s="383">
        <f t="shared" si="38"/>
        <v>0</v>
      </c>
      <c r="CAQ59" s="383">
        <f t="shared" si="38"/>
        <v>0</v>
      </c>
      <c r="CAR59" s="383">
        <f t="shared" si="38"/>
        <v>0</v>
      </c>
      <c r="CAS59" s="383">
        <f t="shared" si="38"/>
        <v>0</v>
      </c>
      <c r="CAT59" s="383">
        <f t="shared" si="38"/>
        <v>0</v>
      </c>
      <c r="CAU59" s="383">
        <f t="shared" si="38"/>
        <v>0</v>
      </c>
      <c r="CAV59" s="383">
        <f t="shared" si="38"/>
        <v>0</v>
      </c>
      <c r="CAW59" s="383">
        <f t="shared" si="38"/>
        <v>0</v>
      </c>
      <c r="CAX59" s="383">
        <f t="shared" si="38"/>
        <v>0</v>
      </c>
      <c r="CAY59" s="383">
        <f t="shared" si="38"/>
        <v>0</v>
      </c>
      <c r="CAZ59" s="383">
        <f t="shared" si="38"/>
        <v>0</v>
      </c>
      <c r="CBA59" s="383">
        <f t="shared" si="38"/>
        <v>0</v>
      </c>
      <c r="CBB59" s="383">
        <f t="shared" si="38"/>
        <v>0</v>
      </c>
      <c r="CBC59" s="383">
        <f t="shared" si="38"/>
        <v>0</v>
      </c>
      <c r="CBD59" s="383">
        <f t="shared" si="38"/>
        <v>0</v>
      </c>
      <c r="CBE59" s="383">
        <f t="shared" si="38"/>
        <v>0</v>
      </c>
      <c r="CBF59" s="383">
        <f t="shared" si="38"/>
        <v>0</v>
      </c>
      <c r="CBG59" s="383">
        <f t="shared" si="38"/>
        <v>0</v>
      </c>
      <c r="CBH59" s="383">
        <f t="shared" si="38"/>
        <v>0</v>
      </c>
      <c r="CBI59" s="383">
        <f t="shared" si="38"/>
        <v>0</v>
      </c>
      <c r="CBJ59" s="383">
        <f t="shared" si="38"/>
        <v>0</v>
      </c>
      <c r="CBK59" s="383">
        <f t="shared" si="38"/>
        <v>0</v>
      </c>
      <c r="CBL59" s="383">
        <f t="shared" si="38"/>
        <v>0</v>
      </c>
      <c r="CBM59" s="383">
        <f t="shared" si="38"/>
        <v>0</v>
      </c>
      <c r="CBN59" s="383">
        <f t="shared" si="38"/>
        <v>0</v>
      </c>
      <c r="CBO59" s="383">
        <f t="shared" si="38"/>
        <v>0</v>
      </c>
      <c r="CBP59" s="383">
        <f t="shared" si="38"/>
        <v>0</v>
      </c>
      <c r="CBQ59" s="383">
        <f t="shared" si="38"/>
        <v>0</v>
      </c>
      <c r="CBR59" s="383">
        <f t="shared" si="38"/>
        <v>0</v>
      </c>
      <c r="CBS59" s="383">
        <f t="shared" si="38"/>
        <v>0</v>
      </c>
      <c r="CBT59" s="383">
        <f t="shared" si="38"/>
        <v>0</v>
      </c>
      <c r="CBU59" s="383">
        <f t="shared" si="38"/>
        <v>0</v>
      </c>
      <c r="CBV59" s="383">
        <f t="shared" si="38"/>
        <v>0</v>
      </c>
      <c r="CBW59" s="383">
        <f t="shared" si="38"/>
        <v>0</v>
      </c>
      <c r="CBX59" s="383">
        <f t="shared" si="38"/>
        <v>0</v>
      </c>
      <c r="CBY59" s="383">
        <f t="shared" si="38"/>
        <v>0</v>
      </c>
      <c r="CBZ59" s="383">
        <f t="shared" si="38"/>
        <v>0</v>
      </c>
      <c r="CCA59" s="383">
        <f t="shared" si="38"/>
        <v>0</v>
      </c>
      <c r="CCB59" s="383">
        <f t="shared" si="38"/>
        <v>0</v>
      </c>
      <c r="CCC59" s="383">
        <f t="shared" si="38"/>
        <v>0</v>
      </c>
      <c r="CCD59" s="383">
        <f t="shared" si="38"/>
        <v>0</v>
      </c>
      <c r="CCE59" s="383">
        <f t="shared" si="38"/>
        <v>0</v>
      </c>
      <c r="CCF59" s="383">
        <f t="shared" si="38"/>
        <v>0</v>
      </c>
      <c r="CCG59" s="383">
        <f t="shared" si="38"/>
        <v>0</v>
      </c>
      <c r="CCH59" s="383">
        <f t="shared" si="38"/>
        <v>0</v>
      </c>
      <c r="CCI59" s="383">
        <f t="shared" si="38"/>
        <v>0</v>
      </c>
      <c r="CCJ59" s="383">
        <f t="shared" si="38"/>
        <v>0</v>
      </c>
      <c r="CCK59" s="383">
        <f t="shared" si="38"/>
        <v>0</v>
      </c>
      <c r="CCL59" s="383">
        <f t="shared" si="38"/>
        <v>0</v>
      </c>
      <c r="CCM59" s="383">
        <f t="shared" si="38"/>
        <v>0</v>
      </c>
      <c r="CCN59" s="383">
        <f t="shared" ref="CCN59:CEY59" si="39">CCN56</f>
        <v>0</v>
      </c>
      <c r="CCO59" s="383">
        <f t="shared" si="39"/>
        <v>0</v>
      </c>
      <c r="CCP59" s="383">
        <f t="shared" si="39"/>
        <v>0</v>
      </c>
      <c r="CCQ59" s="383">
        <f t="shared" si="39"/>
        <v>0</v>
      </c>
      <c r="CCR59" s="383">
        <f t="shared" si="39"/>
        <v>0</v>
      </c>
      <c r="CCS59" s="383">
        <f t="shared" si="39"/>
        <v>0</v>
      </c>
      <c r="CCT59" s="383">
        <f t="shared" si="39"/>
        <v>0</v>
      </c>
      <c r="CCU59" s="383">
        <f t="shared" si="39"/>
        <v>0</v>
      </c>
      <c r="CCV59" s="383">
        <f t="shared" si="39"/>
        <v>0</v>
      </c>
      <c r="CCW59" s="383">
        <f t="shared" si="39"/>
        <v>0</v>
      </c>
      <c r="CCX59" s="383">
        <f t="shared" si="39"/>
        <v>0</v>
      </c>
      <c r="CCY59" s="383">
        <f t="shared" si="39"/>
        <v>0</v>
      </c>
      <c r="CCZ59" s="383">
        <f t="shared" si="39"/>
        <v>0</v>
      </c>
      <c r="CDA59" s="383">
        <f t="shared" si="39"/>
        <v>0</v>
      </c>
      <c r="CDB59" s="383">
        <f t="shared" si="39"/>
        <v>0</v>
      </c>
      <c r="CDC59" s="383">
        <f t="shared" si="39"/>
        <v>0</v>
      </c>
      <c r="CDD59" s="383">
        <f t="shared" si="39"/>
        <v>0</v>
      </c>
      <c r="CDE59" s="383">
        <f t="shared" si="39"/>
        <v>0</v>
      </c>
      <c r="CDF59" s="383">
        <f t="shared" si="39"/>
        <v>0</v>
      </c>
      <c r="CDG59" s="383">
        <f t="shared" si="39"/>
        <v>0</v>
      </c>
      <c r="CDH59" s="383">
        <f t="shared" si="39"/>
        <v>0</v>
      </c>
      <c r="CDI59" s="383">
        <f t="shared" si="39"/>
        <v>0</v>
      </c>
      <c r="CDJ59" s="383">
        <f t="shared" si="39"/>
        <v>0</v>
      </c>
      <c r="CDK59" s="383">
        <f t="shared" si="39"/>
        <v>0</v>
      </c>
      <c r="CDL59" s="383">
        <f t="shared" si="39"/>
        <v>0</v>
      </c>
      <c r="CDM59" s="383">
        <f t="shared" si="39"/>
        <v>0</v>
      </c>
      <c r="CDN59" s="383">
        <f t="shared" si="39"/>
        <v>0</v>
      </c>
      <c r="CDO59" s="383">
        <f t="shared" si="39"/>
        <v>0</v>
      </c>
      <c r="CDP59" s="383">
        <f t="shared" si="39"/>
        <v>0</v>
      </c>
      <c r="CDQ59" s="383">
        <f t="shared" si="39"/>
        <v>0</v>
      </c>
      <c r="CDR59" s="383">
        <f t="shared" si="39"/>
        <v>0</v>
      </c>
      <c r="CDS59" s="383">
        <f t="shared" si="39"/>
        <v>0</v>
      </c>
      <c r="CDT59" s="383">
        <f t="shared" si="39"/>
        <v>0</v>
      </c>
      <c r="CDU59" s="383">
        <f t="shared" si="39"/>
        <v>0</v>
      </c>
      <c r="CDV59" s="383">
        <f t="shared" si="39"/>
        <v>0</v>
      </c>
      <c r="CDW59" s="383">
        <f t="shared" si="39"/>
        <v>0</v>
      </c>
      <c r="CDX59" s="383">
        <f t="shared" si="39"/>
        <v>0</v>
      </c>
      <c r="CDY59" s="383">
        <f t="shared" si="39"/>
        <v>0</v>
      </c>
      <c r="CDZ59" s="383">
        <f t="shared" si="39"/>
        <v>0</v>
      </c>
      <c r="CEA59" s="383">
        <f t="shared" si="39"/>
        <v>0</v>
      </c>
      <c r="CEB59" s="383">
        <f t="shared" si="39"/>
        <v>0</v>
      </c>
      <c r="CEC59" s="383">
        <f t="shared" si="39"/>
        <v>0</v>
      </c>
      <c r="CED59" s="383">
        <f t="shared" si="39"/>
        <v>0</v>
      </c>
      <c r="CEE59" s="383">
        <f t="shared" si="39"/>
        <v>0</v>
      </c>
      <c r="CEF59" s="383">
        <f t="shared" si="39"/>
        <v>0</v>
      </c>
      <c r="CEG59" s="383">
        <f t="shared" si="39"/>
        <v>0</v>
      </c>
      <c r="CEH59" s="383">
        <f t="shared" si="39"/>
        <v>0</v>
      </c>
      <c r="CEI59" s="383">
        <f t="shared" si="39"/>
        <v>0</v>
      </c>
      <c r="CEJ59" s="383">
        <f t="shared" si="39"/>
        <v>0</v>
      </c>
      <c r="CEK59" s="383">
        <f t="shared" si="39"/>
        <v>0</v>
      </c>
      <c r="CEL59" s="383">
        <f t="shared" si="39"/>
        <v>0</v>
      </c>
      <c r="CEM59" s="383">
        <f t="shared" si="39"/>
        <v>0</v>
      </c>
      <c r="CEN59" s="383">
        <f t="shared" si="39"/>
        <v>0</v>
      </c>
      <c r="CEO59" s="383">
        <f t="shared" si="39"/>
        <v>0</v>
      </c>
      <c r="CEP59" s="383">
        <f t="shared" si="39"/>
        <v>0</v>
      </c>
      <c r="CEQ59" s="383">
        <f t="shared" si="39"/>
        <v>0</v>
      </c>
      <c r="CER59" s="383">
        <f t="shared" si="39"/>
        <v>0</v>
      </c>
      <c r="CES59" s="383">
        <f t="shared" si="39"/>
        <v>0</v>
      </c>
      <c r="CET59" s="383">
        <f t="shared" si="39"/>
        <v>0</v>
      </c>
      <c r="CEU59" s="383">
        <f t="shared" si="39"/>
        <v>0</v>
      </c>
      <c r="CEV59" s="383">
        <f t="shared" si="39"/>
        <v>0</v>
      </c>
      <c r="CEW59" s="383">
        <f t="shared" si="39"/>
        <v>0</v>
      </c>
      <c r="CEX59" s="383">
        <f t="shared" si="39"/>
        <v>0</v>
      </c>
      <c r="CEY59" s="383">
        <f t="shared" si="39"/>
        <v>0</v>
      </c>
      <c r="CEZ59" s="383">
        <f t="shared" ref="CEZ59:CHK59" si="40">CEZ56</f>
        <v>0</v>
      </c>
      <c r="CFA59" s="383">
        <f t="shared" si="40"/>
        <v>0</v>
      </c>
      <c r="CFB59" s="383">
        <f t="shared" si="40"/>
        <v>0</v>
      </c>
      <c r="CFC59" s="383">
        <f t="shared" si="40"/>
        <v>0</v>
      </c>
      <c r="CFD59" s="383">
        <f t="shared" si="40"/>
        <v>0</v>
      </c>
      <c r="CFE59" s="383">
        <f t="shared" si="40"/>
        <v>0</v>
      </c>
      <c r="CFF59" s="383">
        <f t="shared" si="40"/>
        <v>0</v>
      </c>
      <c r="CFG59" s="383">
        <f t="shared" si="40"/>
        <v>0</v>
      </c>
      <c r="CFH59" s="383">
        <f t="shared" si="40"/>
        <v>0</v>
      </c>
      <c r="CFI59" s="383">
        <f t="shared" si="40"/>
        <v>0</v>
      </c>
      <c r="CFJ59" s="383">
        <f t="shared" si="40"/>
        <v>0</v>
      </c>
      <c r="CFK59" s="383">
        <f t="shared" si="40"/>
        <v>0</v>
      </c>
      <c r="CFL59" s="383">
        <f t="shared" si="40"/>
        <v>0</v>
      </c>
      <c r="CFM59" s="383">
        <f t="shared" si="40"/>
        <v>0</v>
      </c>
      <c r="CFN59" s="383">
        <f t="shared" si="40"/>
        <v>0</v>
      </c>
      <c r="CFO59" s="383">
        <f t="shared" si="40"/>
        <v>0</v>
      </c>
      <c r="CFP59" s="383">
        <f t="shared" si="40"/>
        <v>0</v>
      </c>
      <c r="CFQ59" s="383">
        <f t="shared" si="40"/>
        <v>0</v>
      </c>
      <c r="CFR59" s="383">
        <f t="shared" si="40"/>
        <v>0</v>
      </c>
      <c r="CFS59" s="383">
        <f t="shared" si="40"/>
        <v>0</v>
      </c>
      <c r="CFT59" s="383">
        <f t="shared" si="40"/>
        <v>0</v>
      </c>
      <c r="CFU59" s="383">
        <f t="shared" si="40"/>
        <v>0</v>
      </c>
      <c r="CFV59" s="383">
        <f t="shared" si="40"/>
        <v>0</v>
      </c>
      <c r="CFW59" s="383">
        <f t="shared" si="40"/>
        <v>0</v>
      </c>
      <c r="CFX59" s="383">
        <f t="shared" si="40"/>
        <v>0</v>
      </c>
      <c r="CFY59" s="383">
        <f t="shared" si="40"/>
        <v>0</v>
      </c>
      <c r="CFZ59" s="383">
        <f t="shared" si="40"/>
        <v>0</v>
      </c>
      <c r="CGA59" s="383">
        <f t="shared" si="40"/>
        <v>0</v>
      </c>
      <c r="CGB59" s="383">
        <f t="shared" si="40"/>
        <v>0</v>
      </c>
      <c r="CGC59" s="383">
        <f t="shared" si="40"/>
        <v>0</v>
      </c>
      <c r="CGD59" s="383">
        <f t="shared" si="40"/>
        <v>0</v>
      </c>
      <c r="CGE59" s="383">
        <f t="shared" si="40"/>
        <v>0</v>
      </c>
      <c r="CGF59" s="383">
        <f t="shared" si="40"/>
        <v>0</v>
      </c>
      <c r="CGG59" s="383">
        <f t="shared" si="40"/>
        <v>0</v>
      </c>
      <c r="CGH59" s="383">
        <f t="shared" si="40"/>
        <v>0</v>
      </c>
      <c r="CGI59" s="383">
        <f t="shared" si="40"/>
        <v>0</v>
      </c>
      <c r="CGJ59" s="383">
        <f t="shared" si="40"/>
        <v>0</v>
      </c>
      <c r="CGK59" s="383">
        <f t="shared" si="40"/>
        <v>0</v>
      </c>
      <c r="CGL59" s="383">
        <f t="shared" si="40"/>
        <v>0</v>
      </c>
      <c r="CGM59" s="383">
        <f t="shared" si="40"/>
        <v>0</v>
      </c>
      <c r="CGN59" s="383">
        <f t="shared" si="40"/>
        <v>0</v>
      </c>
      <c r="CGO59" s="383">
        <f t="shared" si="40"/>
        <v>0</v>
      </c>
      <c r="CGP59" s="383">
        <f t="shared" si="40"/>
        <v>0</v>
      </c>
      <c r="CGQ59" s="383">
        <f t="shared" si="40"/>
        <v>0</v>
      </c>
      <c r="CGR59" s="383">
        <f t="shared" si="40"/>
        <v>0</v>
      </c>
      <c r="CGS59" s="383">
        <f t="shared" si="40"/>
        <v>0</v>
      </c>
      <c r="CGT59" s="383">
        <f t="shared" si="40"/>
        <v>0</v>
      </c>
      <c r="CGU59" s="383">
        <f t="shared" si="40"/>
        <v>0</v>
      </c>
      <c r="CGV59" s="383">
        <f t="shared" si="40"/>
        <v>0</v>
      </c>
      <c r="CGW59" s="383">
        <f t="shared" si="40"/>
        <v>0</v>
      </c>
      <c r="CGX59" s="383">
        <f t="shared" si="40"/>
        <v>0</v>
      </c>
      <c r="CGY59" s="383">
        <f t="shared" si="40"/>
        <v>0</v>
      </c>
      <c r="CGZ59" s="383">
        <f t="shared" si="40"/>
        <v>0</v>
      </c>
      <c r="CHA59" s="383">
        <f t="shared" si="40"/>
        <v>0</v>
      </c>
      <c r="CHB59" s="383">
        <f t="shared" si="40"/>
        <v>0</v>
      </c>
      <c r="CHC59" s="383">
        <f t="shared" si="40"/>
        <v>0</v>
      </c>
      <c r="CHD59" s="383">
        <f t="shared" si="40"/>
        <v>0</v>
      </c>
      <c r="CHE59" s="383">
        <f t="shared" si="40"/>
        <v>0</v>
      </c>
      <c r="CHF59" s="383">
        <f t="shared" si="40"/>
        <v>0</v>
      </c>
      <c r="CHG59" s="383">
        <f t="shared" si="40"/>
        <v>0</v>
      </c>
      <c r="CHH59" s="383">
        <f t="shared" si="40"/>
        <v>0</v>
      </c>
      <c r="CHI59" s="383">
        <f t="shared" si="40"/>
        <v>0</v>
      </c>
      <c r="CHJ59" s="383">
        <f t="shared" si="40"/>
        <v>0</v>
      </c>
      <c r="CHK59" s="383">
        <f t="shared" si="40"/>
        <v>0</v>
      </c>
      <c r="CHL59" s="383">
        <f t="shared" ref="CHL59:CJW59" si="41">CHL56</f>
        <v>0</v>
      </c>
      <c r="CHM59" s="383">
        <f t="shared" si="41"/>
        <v>0</v>
      </c>
      <c r="CHN59" s="383">
        <f t="shared" si="41"/>
        <v>0</v>
      </c>
      <c r="CHO59" s="383">
        <f t="shared" si="41"/>
        <v>0</v>
      </c>
      <c r="CHP59" s="383">
        <f t="shared" si="41"/>
        <v>0</v>
      </c>
      <c r="CHQ59" s="383">
        <f t="shared" si="41"/>
        <v>0</v>
      </c>
      <c r="CHR59" s="383">
        <f t="shared" si="41"/>
        <v>0</v>
      </c>
      <c r="CHS59" s="383">
        <f t="shared" si="41"/>
        <v>0</v>
      </c>
      <c r="CHT59" s="383">
        <f t="shared" si="41"/>
        <v>0</v>
      </c>
      <c r="CHU59" s="383">
        <f t="shared" si="41"/>
        <v>0</v>
      </c>
      <c r="CHV59" s="383">
        <f t="shared" si="41"/>
        <v>0</v>
      </c>
      <c r="CHW59" s="383">
        <f t="shared" si="41"/>
        <v>0</v>
      </c>
      <c r="CHX59" s="383">
        <f t="shared" si="41"/>
        <v>0</v>
      </c>
      <c r="CHY59" s="383">
        <f t="shared" si="41"/>
        <v>0</v>
      </c>
      <c r="CHZ59" s="383">
        <f t="shared" si="41"/>
        <v>0</v>
      </c>
      <c r="CIA59" s="383">
        <f t="shared" si="41"/>
        <v>0</v>
      </c>
      <c r="CIB59" s="383">
        <f t="shared" si="41"/>
        <v>0</v>
      </c>
      <c r="CIC59" s="383">
        <f t="shared" si="41"/>
        <v>0</v>
      </c>
      <c r="CID59" s="383">
        <f t="shared" si="41"/>
        <v>0</v>
      </c>
      <c r="CIE59" s="383">
        <f t="shared" si="41"/>
        <v>0</v>
      </c>
      <c r="CIF59" s="383">
        <f t="shared" si="41"/>
        <v>0</v>
      </c>
      <c r="CIG59" s="383">
        <f t="shared" si="41"/>
        <v>0</v>
      </c>
      <c r="CIH59" s="383">
        <f t="shared" si="41"/>
        <v>0</v>
      </c>
      <c r="CII59" s="383">
        <f t="shared" si="41"/>
        <v>0</v>
      </c>
      <c r="CIJ59" s="383">
        <f t="shared" si="41"/>
        <v>0</v>
      </c>
      <c r="CIK59" s="383">
        <f t="shared" si="41"/>
        <v>0</v>
      </c>
      <c r="CIL59" s="383">
        <f t="shared" si="41"/>
        <v>0</v>
      </c>
      <c r="CIM59" s="383">
        <f t="shared" si="41"/>
        <v>0</v>
      </c>
      <c r="CIN59" s="383">
        <f t="shared" si="41"/>
        <v>0</v>
      </c>
      <c r="CIO59" s="383">
        <f t="shared" si="41"/>
        <v>0</v>
      </c>
      <c r="CIP59" s="383">
        <f t="shared" si="41"/>
        <v>0</v>
      </c>
      <c r="CIQ59" s="383">
        <f t="shared" si="41"/>
        <v>0</v>
      </c>
      <c r="CIR59" s="383">
        <f t="shared" si="41"/>
        <v>0</v>
      </c>
      <c r="CIS59" s="383">
        <f t="shared" si="41"/>
        <v>0</v>
      </c>
      <c r="CIT59" s="383">
        <f t="shared" si="41"/>
        <v>0</v>
      </c>
      <c r="CIU59" s="383">
        <f t="shared" si="41"/>
        <v>0</v>
      </c>
      <c r="CIV59" s="383">
        <f t="shared" si="41"/>
        <v>0</v>
      </c>
      <c r="CIW59" s="383">
        <f t="shared" si="41"/>
        <v>0</v>
      </c>
      <c r="CIX59" s="383">
        <f t="shared" si="41"/>
        <v>0</v>
      </c>
      <c r="CIY59" s="383">
        <f t="shared" si="41"/>
        <v>0</v>
      </c>
      <c r="CIZ59" s="383">
        <f t="shared" si="41"/>
        <v>0</v>
      </c>
      <c r="CJA59" s="383">
        <f t="shared" si="41"/>
        <v>0</v>
      </c>
      <c r="CJB59" s="383">
        <f t="shared" si="41"/>
        <v>0</v>
      </c>
      <c r="CJC59" s="383">
        <f t="shared" si="41"/>
        <v>0</v>
      </c>
      <c r="CJD59" s="383">
        <f t="shared" si="41"/>
        <v>0</v>
      </c>
      <c r="CJE59" s="383">
        <f t="shared" si="41"/>
        <v>0</v>
      </c>
      <c r="CJF59" s="383">
        <f t="shared" si="41"/>
        <v>0</v>
      </c>
      <c r="CJG59" s="383">
        <f t="shared" si="41"/>
        <v>0</v>
      </c>
      <c r="CJH59" s="383">
        <f t="shared" si="41"/>
        <v>0</v>
      </c>
      <c r="CJI59" s="383">
        <f t="shared" si="41"/>
        <v>0</v>
      </c>
      <c r="CJJ59" s="383">
        <f t="shared" si="41"/>
        <v>0</v>
      </c>
      <c r="CJK59" s="383">
        <f t="shared" si="41"/>
        <v>0</v>
      </c>
      <c r="CJL59" s="383">
        <f t="shared" si="41"/>
        <v>0</v>
      </c>
      <c r="CJM59" s="383">
        <f t="shared" si="41"/>
        <v>0</v>
      </c>
      <c r="CJN59" s="383">
        <f t="shared" si="41"/>
        <v>0</v>
      </c>
      <c r="CJO59" s="383">
        <f t="shared" si="41"/>
        <v>0</v>
      </c>
      <c r="CJP59" s="383">
        <f t="shared" si="41"/>
        <v>0</v>
      </c>
      <c r="CJQ59" s="383">
        <f t="shared" si="41"/>
        <v>0</v>
      </c>
      <c r="CJR59" s="383">
        <f t="shared" si="41"/>
        <v>0</v>
      </c>
      <c r="CJS59" s="383">
        <f t="shared" si="41"/>
        <v>0</v>
      </c>
      <c r="CJT59" s="383">
        <f t="shared" si="41"/>
        <v>0</v>
      </c>
      <c r="CJU59" s="383">
        <f t="shared" si="41"/>
        <v>0</v>
      </c>
      <c r="CJV59" s="383">
        <f t="shared" si="41"/>
        <v>0</v>
      </c>
      <c r="CJW59" s="383">
        <f t="shared" si="41"/>
        <v>0</v>
      </c>
      <c r="CJX59" s="383">
        <f t="shared" ref="CJX59:CMI59" si="42">CJX56</f>
        <v>0</v>
      </c>
      <c r="CJY59" s="383">
        <f t="shared" si="42"/>
        <v>0</v>
      </c>
      <c r="CJZ59" s="383">
        <f t="shared" si="42"/>
        <v>0</v>
      </c>
      <c r="CKA59" s="383">
        <f t="shared" si="42"/>
        <v>0</v>
      </c>
      <c r="CKB59" s="383">
        <f t="shared" si="42"/>
        <v>0</v>
      </c>
      <c r="CKC59" s="383">
        <f t="shared" si="42"/>
        <v>0</v>
      </c>
      <c r="CKD59" s="383">
        <f t="shared" si="42"/>
        <v>0</v>
      </c>
      <c r="CKE59" s="383">
        <f t="shared" si="42"/>
        <v>0</v>
      </c>
      <c r="CKF59" s="383">
        <f t="shared" si="42"/>
        <v>0</v>
      </c>
      <c r="CKG59" s="383">
        <f t="shared" si="42"/>
        <v>0</v>
      </c>
      <c r="CKH59" s="383">
        <f t="shared" si="42"/>
        <v>0</v>
      </c>
      <c r="CKI59" s="383">
        <f t="shared" si="42"/>
        <v>0</v>
      </c>
      <c r="CKJ59" s="383">
        <f t="shared" si="42"/>
        <v>0</v>
      </c>
      <c r="CKK59" s="383">
        <f t="shared" si="42"/>
        <v>0</v>
      </c>
      <c r="CKL59" s="383">
        <f t="shared" si="42"/>
        <v>0</v>
      </c>
      <c r="CKM59" s="383">
        <f t="shared" si="42"/>
        <v>0</v>
      </c>
      <c r="CKN59" s="383">
        <f t="shared" si="42"/>
        <v>0</v>
      </c>
      <c r="CKO59" s="383">
        <f t="shared" si="42"/>
        <v>0</v>
      </c>
      <c r="CKP59" s="383">
        <f t="shared" si="42"/>
        <v>0</v>
      </c>
      <c r="CKQ59" s="383">
        <f t="shared" si="42"/>
        <v>0</v>
      </c>
      <c r="CKR59" s="383">
        <f t="shared" si="42"/>
        <v>0</v>
      </c>
      <c r="CKS59" s="383">
        <f t="shared" si="42"/>
        <v>0</v>
      </c>
      <c r="CKT59" s="383">
        <f t="shared" si="42"/>
        <v>0</v>
      </c>
      <c r="CKU59" s="383">
        <f t="shared" si="42"/>
        <v>0</v>
      </c>
      <c r="CKV59" s="383">
        <f t="shared" si="42"/>
        <v>0</v>
      </c>
      <c r="CKW59" s="383">
        <f t="shared" si="42"/>
        <v>0</v>
      </c>
      <c r="CKX59" s="383">
        <f t="shared" si="42"/>
        <v>0</v>
      </c>
      <c r="CKY59" s="383">
        <f t="shared" si="42"/>
        <v>0</v>
      </c>
      <c r="CKZ59" s="383">
        <f t="shared" si="42"/>
        <v>0</v>
      </c>
      <c r="CLA59" s="383">
        <f t="shared" si="42"/>
        <v>0</v>
      </c>
      <c r="CLB59" s="383">
        <f t="shared" si="42"/>
        <v>0</v>
      </c>
      <c r="CLC59" s="383">
        <f t="shared" si="42"/>
        <v>0</v>
      </c>
      <c r="CLD59" s="383">
        <f t="shared" si="42"/>
        <v>0</v>
      </c>
      <c r="CLE59" s="383">
        <f t="shared" si="42"/>
        <v>0</v>
      </c>
      <c r="CLF59" s="383">
        <f t="shared" si="42"/>
        <v>0</v>
      </c>
      <c r="CLG59" s="383">
        <f t="shared" si="42"/>
        <v>0</v>
      </c>
      <c r="CLH59" s="383">
        <f t="shared" si="42"/>
        <v>0</v>
      </c>
      <c r="CLI59" s="383">
        <f t="shared" si="42"/>
        <v>0</v>
      </c>
      <c r="CLJ59" s="383">
        <f t="shared" si="42"/>
        <v>0</v>
      </c>
      <c r="CLK59" s="383">
        <f t="shared" si="42"/>
        <v>0</v>
      </c>
      <c r="CLL59" s="383">
        <f t="shared" si="42"/>
        <v>0</v>
      </c>
      <c r="CLM59" s="383">
        <f t="shared" si="42"/>
        <v>0</v>
      </c>
      <c r="CLN59" s="383">
        <f t="shared" si="42"/>
        <v>0</v>
      </c>
      <c r="CLO59" s="383">
        <f t="shared" si="42"/>
        <v>0</v>
      </c>
      <c r="CLP59" s="383">
        <f t="shared" si="42"/>
        <v>0</v>
      </c>
      <c r="CLQ59" s="383">
        <f t="shared" si="42"/>
        <v>0</v>
      </c>
      <c r="CLR59" s="383">
        <f t="shared" si="42"/>
        <v>0</v>
      </c>
      <c r="CLS59" s="383">
        <f t="shared" si="42"/>
        <v>0</v>
      </c>
      <c r="CLT59" s="383">
        <f t="shared" si="42"/>
        <v>0</v>
      </c>
      <c r="CLU59" s="383">
        <f t="shared" si="42"/>
        <v>0</v>
      </c>
      <c r="CLV59" s="383">
        <f t="shared" si="42"/>
        <v>0</v>
      </c>
      <c r="CLW59" s="383">
        <f t="shared" si="42"/>
        <v>0</v>
      </c>
      <c r="CLX59" s="383">
        <f t="shared" si="42"/>
        <v>0</v>
      </c>
      <c r="CLY59" s="383">
        <f t="shared" si="42"/>
        <v>0</v>
      </c>
      <c r="CLZ59" s="383">
        <f t="shared" si="42"/>
        <v>0</v>
      </c>
      <c r="CMA59" s="383">
        <f t="shared" si="42"/>
        <v>0</v>
      </c>
      <c r="CMB59" s="383">
        <f t="shared" si="42"/>
        <v>0</v>
      </c>
      <c r="CMC59" s="383">
        <f t="shared" si="42"/>
        <v>0</v>
      </c>
      <c r="CMD59" s="383">
        <f t="shared" si="42"/>
        <v>0</v>
      </c>
      <c r="CME59" s="383">
        <f t="shared" si="42"/>
        <v>0</v>
      </c>
      <c r="CMF59" s="383">
        <f t="shared" si="42"/>
        <v>0</v>
      </c>
      <c r="CMG59" s="383">
        <f t="shared" si="42"/>
        <v>0</v>
      </c>
      <c r="CMH59" s="383">
        <f t="shared" si="42"/>
        <v>0</v>
      </c>
      <c r="CMI59" s="383">
        <f t="shared" si="42"/>
        <v>0</v>
      </c>
      <c r="CMJ59" s="383">
        <f t="shared" ref="CMJ59:COU59" si="43">CMJ56</f>
        <v>0</v>
      </c>
      <c r="CMK59" s="383">
        <f t="shared" si="43"/>
        <v>0</v>
      </c>
      <c r="CML59" s="383">
        <f t="shared" si="43"/>
        <v>0</v>
      </c>
      <c r="CMM59" s="383">
        <f t="shared" si="43"/>
        <v>0</v>
      </c>
      <c r="CMN59" s="383">
        <f t="shared" si="43"/>
        <v>0</v>
      </c>
      <c r="CMO59" s="383">
        <f t="shared" si="43"/>
        <v>0</v>
      </c>
      <c r="CMP59" s="383">
        <f t="shared" si="43"/>
        <v>0</v>
      </c>
      <c r="CMQ59" s="383">
        <f t="shared" si="43"/>
        <v>0</v>
      </c>
      <c r="CMR59" s="383">
        <f t="shared" si="43"/>
        <v>0</v>
      </c>
      <c r="CMS59" s="383">
        <f t="shared" si="43"/>
        <v>0</v>
      </c>
      <c r="CMT59" s="383">
        <f t="shared" si="43"/>
        <v>0</v>
      </c>
      <c r="CMU59" s="383">
        <f t="shared" si="43"/>
        <v>0</v>
      </c>
      <c r="CMV59" s="383">
        <f t="shared" si="43"/>
        <v>0</v>
      </c>
      <c r="CMW59" s="383">
        <f t="shared" si="43"/>
        <v>0</v>
      </c>
      <c r="CMX59" s="383">
        <f t="shared" si="43"/>
        <v>0</v>
      </c>
      <c r="CMY59" s="383">
        <f t="shared" si="43"/>
        <v>0</v>
      </c>
      <c r="CMZ59" s="383">
        <f t="shared" si="43"/>
        <v>0</v>
      </c>
      <c r="CNA59" s="383">
        <f t="shared" si="43"/>
        <v>0</v>
      </c>
      <c r="CNB59" s="383">
        <f t="shared" si="43"/>
        <v>0</v>
      </c>
      <c r="CNC59" s="383">
        <f t="shared" si="43"/>
        <v>0</v>
      </c>
      <c r="CND59" s="383">
        <f t="shared" si="43"/>
        <v>0</v>
      </c>
      <c r="CNE59" s="383">
        <f t="shared" si="43"/>
        <v>0</v>
      </c>
      <c r="CNF59" s="383">
        <f t="shared" si="43"/>
        <v>0</v>
      </c>
      <c r="CNG59" s="383">
        <f t="shared" si="43"/>
        <v>0</v>
      </c>
      <c r="CNH59" s="383">
        <f t="shared" si="43"/>
        <v>0</v>
      </c>
      <c r="CNI59" s="383">
        <f t="shared" si="43"/>
        <v>0</v>
      </c>
      <c r="CNJ59" s="383">
        <f t="shared" si="43"/>
        <v>0</v>
      </c>
      <c r="CNK59" s="383">
        <f t="shared" si="43"/>
        <v>0</v>
      </c>
      <c r="CNL59" s="383">
        <f t="shared" si="43"/>
        <v>0</v>
      </c>
      <c r="CNM59" s="383">
        <f t="shared" si="43"/>
        <v>0</v>
      </c>
      <c r="CNN59" s="383">
        <f t="shared" si="43"/>
        <v>0</v>
      </c>
      <c r="CNO59" s="383">
        <f t="shared" si="43"/>
        <v>0</v>
      </c>
      <c r="CNP59" s="383">
        <f t="shared" si="43"/>
        <v>0</v>
      </c>
      <c r="CNQ59" s="383">
        <f t="shared" si="43"/>
        <v>0</v>
      </c>
      <c r="CNR59" s="383">
        <f t="shared" si="43"/>
        <v>0</v>
      </c>
      <c r="CNS59" s="383">
        <f t="shared" si="43"/>
        <v>0</v>
      </c>
      <c r="CNT59" s="383">
        <f t="shared" si="43"/>
        <v>0</v>
      </c>
      <c r="CNU59" s="383">
        <f t="shared" si="43"/>
        <v>0</v>
      </c>
      <c r="CNV59" s="383">
        <f t="shared" si="43"/>
        <v>0</v>
      </c>
      <c r="CNW59" s="383">
        <f t="shared" si="43"/>
        <v>0</v>
      </c>
      <c r="CNX59" s="383">
        <f t="shared" si="43"/>
        <v>0</v>
      </c>
      <c r="CNY59" s="383">
        <f t="shared" si="43"/>
        <v>0</v>
      </c>
      <c r="CNZ59" s="383">
        <f t="shared" si="43"/>
        <v>0</v>
      </c>
      <c r="COA59" s="383">
        <f t="shared" si="43"/>
        <v>0</v>
      </c>
      <c r="COB59" s="383">
        <f t="shared" si="43"/>
        <v>0</v>
      </c>
      <c r="COC59" s="383">
        <f t="shared" si="43"/>
        <v>0</v>
      </c>
      <c r="COD59" s="383">
        <f t="shared" si="43"/>
        <v>0</v>
      </c>
      <c r="COE59" s="383">
        <f t="shared" si="43"/>
        <v>0</v>
      </c>
      <c r="COF59" s="383">
        <f t="shared" si="43"/>
        <v>0</v>
      </c>
      <c r="COG59" s="383">
        <f t="shared" si="43"/>
        <v>0</v>
      </c>
      <c r="COH59" s="383">
        <f t="shared" si="43"/>
        <v>0</v>
      </c>
      <c r="COI59" s="383">
        <f t="shared" si="43"/>
        <v>0</v>
      </c>
      <c r="COJ59" s="383">
        <f t="shared" si="43"/>
        <v>0</v>
      </c>
      <c r="COK59" s="383">
        <f t="shared" si="43"/>
        <v>0</v>
      </c>
      <c r="COL59" s="383">
        <f t="shared" si="43"/>
        <v>0</v>
      </c>
      <c r="COM59" s="383">
        <f t="shared" si="43"/>
        <v>0</v>
      </c>
      <c r="CON59" s="383">
        <f t="shared" si="43"/>
        <v>0</v>
      </c>
      <c r="COO59" s="383">
        <f t="shared" si="43"/>
        <v>0</v>
      </c>
      <c r="COP59" s="383">
        <f t="shared" si="43"/>
        <v>0</v>
      </c>
      <c r="COQ59" s="383">
        <f t="shared" si="43"/>
        <v>0</v>
      </c>
      <c r="COR59" s="383">
        <f t="shared" si="43"/>
        <v>0</v>
      </c>
      <c r="COS59" s="383">
        <f t="shared" si="43"/>
        <v>0</v>
      </c>
      <c r="COT59" s="383">
        <f t="shared" si="43"/>
        <v>0</v>
      </c>
      <c r="COU59" s="383">
        <f t="shared" si="43"/>
        <v>0</v>
      </c>
      <c r="COV59" s="383">
        <f t="shared" ref="COV59:CRG59" si="44">COV56</f>
        <v>0</v>
      </c>
      <c r="COW59" s="383">
        <f t="shared" si="44"/>
        <v>0</v>
      </c>
      <c r="COX59" s="383">
        <f t="shared" si="44"/>
        <v>0</v>
      </c>
      <c r="COY59" s="383">
        <f t="shared" si="44"/>
        <v>0</v>
      </c>
      <c r="COZ59" s="383">
        <f t="shared" si="44"/>
        <v>0</v>
      </c>
      <c r="CPA59" s="383">
        <f t="shared" si="44"/>
        <v>0</v>
      </c>
      <c r="CPB59" s="383">
        <f t="shared" si="44"/>
        <v>0</v>
      </c>
      <c r="CPC59" s="383">
        <f t="shared" si="44"/>
        <v>0</v>
      </c>
      <c r="CPD59" s="383">
        <f t="shared" si="44"/>
        <v>0</v>
      </c>
      <c r="CPE59" s="383">
        <f t="shared" si="44"/>
        <v>0</v>
      </c>
      <c r="CPF59" s="383">
        <f t="shared" si="44"/>
        <v>0</v>
      </c>
      <c r="CPG59" s="383">
        <f t="shared" si="44"/>
        <v>0</v>
      </c>
      <c r="CPH59" s="383">
        <f t="shared" si="44"/>
        <v>0</v>
      </c>
      <c r="CPI59" s="383">
        <f t="shared" si="44"/>
        <v>0</v>
      </c>
      <c r="CPJ59" s="383">
        <f t="shared" si="44"/>
        <v>0</v>
      </c>
      <c r="CPK59" s="383">
        <f t="shared" si="44"/>
        <v>0</v>
      </c>
      <c r="CPL59" s="383">
        <f t="shared" si="44"/>
        <v>0</v>
      </c>
      <c r="CPM59" s="383">
        <f t="shared" si="44"/>
        <v>0</v>
      </c>
      <c r="CPN59" s="383">
        <f t="shared" si="44"/>
        <v>0</v>
      </c>
      <c r="CPO59" s="383">
        <f t="shared" si="44"/>
        <v>0</v>
      </c>
      <c r="CPP59" s="383">
        <f t="shared" si="44"/>
        <v>0</v>
      </c>
      <c r="CPQ59" s="383">
        <f t="shared" si="44"/>
        <v>0</v>
      </c>
      <c r="CPR59" s="383">
        <f t="shared" si="44"/>
        <v>0</v>
      </c>
      <c r="CPS59" s="383">
        <f t="shared" si="44"/>
        <v>0</v>
      </c>
      <c r="CPT59" s="383">
        <f t="shared" si="44"/>
        <v>0</v>
      </c>
      <c r="CPU59" s="383">
        <f t="shared" si="44"/>
        <v>0</v>
      </c>
      <c r="CPV59" s="383">
        <f t="shared" si="44"/>
        <v>0</v>
      </c>
      <c r="CPW59" s="383">
        <f t="shared" si="44"/>
        <v>0</v>
      </c>
      <c r="CPX59" s="383">
        <f t="shared" si="44"/>
        <v>0</v>
      </c>
      <c r="CPY59" s="383">
        <f t="shared" si="44"/>
        <v>0</v>
      </c>
      <c r="CPZ59" s="383">
        <f t="shared" si="44"/>
        <v>0</v>
      </c>
      <c r="CQA59" s="383">
        <f t="shared" si="44"/>
        <v>0</v>
      </c>
      <c r="CQB59" s="383">
        <f t="shared" si="44"/>
        <v>0</v>
      </c>
      <c r="CQC59" s="383">
        <f t="shared" si="44"/>
        <v>0</v>
      </c>
      <c r="CQD59" s="383">
        <f t="shared" si="44"/>
        <v>0</v>
      </c>
      <c r="CQE59" s="383">
        <f t="shared" si="44"/>
        <v>0</v>
      </c>
      <c r="CQF59" s="383">
        <f t="shared" si="44"/>
        <v>0</v>
      </c>
      <c r="CQG59" s="383">
        <f t="shared" si="44"/>
        <v>0</v>
      </c>
      <c r="CQH59" s="383">
        <f t="shared" si="44"/>
        <v>0</v>
      </c>
      <c r="CQI59" s="383">
        <f t="shared" si="44"/>
        <v>0</v>
      </c>
      <c r="CQJ59" s="383">
        <f t="shared" si="44"/>
        <v>0</v>
      </c>
      <c r="CQK59" s="383">
        <f t="shared" si="44"/>
        <v>0</v>
      </c>
      <c r="CQL59" s="383">
        <f t="shared" si="44"/>
        <v>0</v>
      </c>
      <c r="CQM59" s="383">
        <f t="shared" si="44"/>
        <v>0</v>
      </c>
      <c r="CQN59" s="383">
        <f t="shared" si="44"/>
        <v>0</v>
      </c>
      <c r="CQO59" s="383">
        <f t="shared" si="44"/>
        <v>0</v>
      </c>
      <c r="CQP59" s="383">
        <f t="shared" si="44"/>
        <v>0</v>
      </c>
      <c r="CQQ59" s="383">
        <f t="shared" si="44"/>
        <v>0</v>
      </c>
      <c r="CQR59" s="383">
        <f t="shared" si="44"/>
        <v>0</v>
      </c>
      <c r="CQS59" s="383">
        <f t="shared" si="44"/>
        <v>0</v>
      </c>
      <c r="CQT59" s="383">
        <f t="shared" si="44"/>
        <v>0</v>
      </c>
      <c r="CQU59" s="383">
        <f t="shared" si="44"/>
        <v>0</v>
      </c>
      <c r="CQV59" s="383">
        <f t="shared" si="44"/>
        <v>0</v>
      </c>
      <c r="CQW59" s="383">
        <f t="shared" si="44"/>
        <v>0</v>
      </c>
      <c r="CQX59" s="383">
        <f t="shared" si="44"/>
        <v>0</v>
      </c>
      <c r="CQY59" s="383">
        <f t="shared" si="44"/>
        <v>0</v>
      </c>
      <c r="CQZ59" s="383">
        <f t="shared" si="44"/>
        <v>0</v>
      </c>
      <c r="CRA59" s="383">
        <f t="shared" si="44"/>
        <v>0</v>
      </c>
      <c r="CRB59" s="383">
        <f t="shared" si="44"/>
        <v>0</v>
      </c>
      <c r="CRC59" s="383">
        <f t="shared" si="44"/>
        <v>0</v>
      </c>
      <c r="CRD59" s="383">
        <f t="shared" si="44"/>
        <v>0</v>
      </c>
      <c r="CRE59" s="383">
        <f t="shared" si="44"/>
        <v>0</v>
      </c>
      <c r="CRF59" s="383">
        <f t="shared" si="44"/>
        <v>0</v>
      </c>
      <c r="CRG59" s="383">
        <f t="shared" si="44"/>
        <v>0</v>
      </c>
      <c r="CRH59" s="383">
        <f t="shared" ref="CRH59:CTS59" si="45">CRH56</f>
        <v>0</v>
      </c>
      <c r="CRI59" s="383">
        <f t="shared" si="45"/>
        <v>0</v>
      </c>
      <c r="CRJ59" s="383">
        <f t="shared" si="45"/>
        <v>0</v>
      </c>
      <c r="CRK59" s="383">
        <f t="shared" si="45"/>
        <v>0</v>
      </c>
      <c r="CRL59" s="383">
        <f t="shared" si="45"/>
        <v>0</v>
      </c>
      <c r="CRM59" s="383">
        <f t="shared" si="45"/>
        <v>0</v>
      </c>
      <c r="CRN59" s="383">
        <f t="shared" si="45"/>
        <v>0</v>
      </c>
      <c r="CRO59" s="383">
        <f t="shared" si="45"/>
        <v>0</v>
      </c>
      <c r="CRP59" s="383">
        <f t="shared" si="45"/>
        <v>0</v>
      </c>
      <c r="CRQ59" s="383">
        <f t="shared" si="45"/>
        <v>0</v>
      </c>
      <c r="CRR59" s="383">
        <f t="shared" si="45"/>
        <v>0</v>
      </c>
      <c r="CRS59" s="383">
        <f t="shared" si="45"/>
        <v>0</v>
      </c>
      <c r="CRT59" s="383">
        <f t="shared" si="45"/>
        <v>0</v>
      </c>
      <c r="CRU59" s="383">
        <f t="shared" si="45"/>
        <v>0</v>
      </c>
      <c r="CRV59" s="383">
        <f t="shared" si="45"/>
        <v>0</v>
      </c>
      <c r="CRW59" s="383">
        <f t="shared" si="45"/>
        <v>0</v>
      </c>
      <c r="CRX59" s="383">
        <f t="shared" si="45"/>
        <v>0</v>
      </c>
      <c r="CRY59" s="383">
        <f t="shared" si="45"/>
        <v>0</v>
      </c>
      <c r="CRZ59" s="383">
        <f t="shared" si="45"/>
        <v>0</v>
      </c>
      <c r="CSA59" s="383">
        <f t="shared" si="45"/>
        <v>0</v>
      </c>
      <c r="CSB59" s="383">
        <f t="shared" si="45"/>
        <v>0</v>
      </c>
      <c r="CSC59" s="383">
        <f t="shared" si="45"/>
        <v>0</v>
      </c>
      <c r="CSD59" s="383">
        <f t="shared" si="45"/>
        <v>0</v>
      </c>
      <c r="CSE59" s="383">
        <f t="shared" si="45"/>
        <v>0</v>
      </c>
      <c r="CSF59" s="383">
        <f t="shared" si="45"/>
        <v>0</v>
      </c>
      <c r="CSG59" s="383">
        <f t="shared" si="45"/>
        <v>0</v>
      </c>
      <c r="CSH59" s="383">
        <f t="shared" si="45"/>
        <v>0</v>
      </c>
      <c r="CSI59" s="383">
        <f t="shared" si="45"/>
        <v>0</v>
      </c>
      <c r="CSJ59" s="383">
        <f t="shared" si="45"/>
        <v>0</v>
      </c>
      <c r="CSK59" s="383">
        <f t="shared" si="45"/>
        <v>0</v>
      </c>
      <c r="CSL59" s="383">
        <f t="shared" si="45"/>
        <v>0</v>
      </c>
      <c r="CSM59" s="383">
        <f t="shared" si="45"/>
        <v>0</v>
      </c>
      <c r="CSN59" s="383">
        <f t="shared" si="45"/>
        <v>0</v>
      </c>
      <c r="CSO59" s="383">
        <f t="shared" si="45"/>
        <v>0</v>
      </c>
      <c r="CSP59" s="383">
        <f t="shared" si="45"/>
        <v>0</v>
      </c>
      <c r="CSQ59" s="383">
        <f t="shared" si="45"/>
        <v>0</v>
      </c>
      <c r="CSR59" s="383">
        <f t="shared" si="45"/>
        <v>0</v>
      </c>
      <c r="CSS59" s="383">
        <f t="shared" si="45"/>
        <v>0</v>
      </c>
      <c r="CST59" s="383">
        <f t="shared" si="45"/>
        <v>0</v>
      </c>
      <c r="CSU59" s="383">
        <f t="shared" si="45"/>
        <v>0</v>
      </c>
      <c r="CSV59" s="383">
        <f t="shared" si="45"/>
        <v>0</v>
      </c>
      <c r="CSW59" s="383">
        <f t="shared" si="45"/>
        <v>0</v>
      </c>
      <c r="CSX59" s="383">
        <f t="shared" si="45"/>
        <v>0</v>
      </c>
      <c r="CSY59" s="383">
        <f t="shared" si="45"/>
        <v>0</v>
      </c>
      <c r="CSZ59" s="383">
        <f t="shared" si="45"/>
        <v>0</v>
      </c>
      <c r="CTA59" s="383">
        <f t="shared" si="45"/>
        <v>0</v>
      </c>
      <c r="CTB59" s="383">
        <f t="shared" si="45"/>
        <v>0</v>
      </c>
      <c r="CTC59" s="383">
        <f t="shared" si="45"/>
        <v>0</v>
      </c>
      <c r="CTD59" s="383">
        <f t="shared" si="45"/>
        <v>0</v>
      </c>
      <c r="CTE59" s="383">
        <f t="shared" si="45"/>
        <v>0</v>
      </c>
      <c r="CTF59" s="383">
        <f t="shared" si="45"/>
        <v>0</v>
      </c>
      <c r="CTG59" s="383">
        <f t="shared" si="45"/>
        <v>0</v>
      </c>
      <c r="CTH59" s="383">
        <f t="shared" si="45"/>
        <v>0</v>
      </c>
      <c r="CTI59" s="383">
        <f t="shared" si="45"/>
        <v>0</v>
      </c>
      <c r="CTJ59" s="383">
        <f t="shared" si="45"/>
        <v>0</v>
      </c>
      <c r="CTK59" s="383">
        <f t="shared" si="45"/>
        <v>0</v>
      </c>
      <c r="CTL59" s="383">
        <f t="shared" si="45"/>
        <v>0</v>
      </c>
      <c r="CTM59" s="383">
        <f t="shared" si="45"/>
        <v>0</v>
      </c>
      <c r="CTN59" s="383">
        <f t="shared" si="45"/>
        <v>0</v>
      </c>
      <c r="CTO59" s="383">
        <f t="shared" si="45"/>
        <v>0</v>
      </c>
      <c r="CTP59" s="383">
        <f t="shared" si="45"/>
        <v>0</v>
      </c>
      <c r="CTQ59" s="383">
        <f t="shared" si="45"/>
        <v>0</v>
      </c>
      <c r="CTR59" s="383">
        <f t="shared" si="45"/>
        <v>0</v>
      </c>
      <c r="CTS59" s="383">
        <f t="shared" si="45"/>
        <v>0</v>
      </c>
      <c r="CTT59" s="383">
        <f t="shared" ref="CTT59:CWE59" si="46">CTT56</f>
        <v>0</v>
      </c>
      <c r="CTU59" s="383">
        <f t="shared" si="46"/>
        <v>0</v>
      </c>
      <c r="CTV59" s="383">
        <f t="shared" si="46"/>
        <v>0</v>
      </c>
      <c r="CTW59" s="383">
        <f t="shared" si="46"/>
        <v>0</v>
      </c>
      <c r="CTX59" s="383">
        <f t="shared" si="46"/>
        <v>0</v>
      </c>
      <c r="CTY59" s="383">
        <f t="shared" si="46"/>
        <v>0</v>
      </c>
      <c r="CTZ59" s="383">
        <f t="shared" si="46"/>
        <v>0</v>
      </c>
      <c r="CUA59" s="383">
        <f t="shared" si="46"/>
        <v>0</v>
      </c>
      <c r="CUB59" s="383">
        <f t="shared" si="46"/>
        <v>0</v>
      </c>
      <c r="CUC59" s="383">
        <f t="shared" si="46"/>
        <v>0</v>
      </c>
      <c r="CUD59" s="383">
        <f t="shared" si="46"/>
        <v>0</v>
      </c>
      <c r="CUE59" s="383">
        <f t="shared" si="46"/>
        <v>0</v>
      </c>
      <c r="CUF59" s="383">
        <f t="shared" si="46"/>
        <v>0</v>
      </c>
      <c r="CUG59" s="383">
        <f t="shared" si="46"/>
        <v>0</v>
      </c>
      <c r="CUH59" s="383">
        <f t="shared" si="46"/>
        <v>0</v>
      </c>
      <c r="CUI59" s="383">
        <f t="shared" si="46"/>
        <v>0</v>
      </c>
      <c r="CUJ59" s="383">
        <f t="shared" si="46"/>
        <v>0</v>
      </c>
      <c r="CUK59" s="383">
        <f t="shared" si="46"/>
        <v>0</v>
      </c>
      <c r="CUL59" s="383">
        <f t="shared" si="46"/>
        <v>0</v>
      </c>
      <c r="CUM59" s="383">
        <f t="shared" si="46"/>
        <v>0</v>
      </c>
      <c r="CUN59" s="383">
        <f t="shared" si="46"/>
        <v>0</v>
      </c>
      <c r="CUO59" s="383">
        <f t="shared" si="46"/>
        <v>0</v>
      </c>
      <c r="CUP59" s="383">
        <f t="shared" si="46"/>
        <v>0</v>
      </c>
      <c r="CUQ59" s="383">
        <f t="shared" si="46"/>
        <v>0</v>
      </c>
      <c r="CUR59" s="383">
        <f t="shared" si="46"/>
        <v>0</v>
      </c>
      <c r="CUS59" s="383">
        <f t="shared" si="46"/>
        <v>0</v>
      </c>
      <c r="CUT59" s="383">
        <f t="shared" si="46"/>
        <v>0</v>
      </c>
      <c r="CUU59" s="383">
        <f t="shared" si="46"/>
        <v>0</v>
      </c>
      <c r="CUV59" s="383">
        <f t="shared" si="46"/>
        <v>0</v>
      </c>
      <c r="CUW59" s="383">
        <f t="shared" si="46"/>
        <v>0</v>
      </c>
      <c r="CUX59" s="383">
        <f t="shared" si="46"/>
        <v>0</v>
      </c>
      <c r="CUY59" s="383">
        <f t="shared" si="46"/>
        <v>0</v>
      </c>
      <c r="CUZ59" s="383">
        <f t="shared" si="46"/>
        <v>0</v>
      </c>
      <c r="CVA59" s="383">
        <f t="shared" si="46"/>
        <v>0</v>
      </c>
      <c r="CVB59" s="383">
        <f t="shared" si="46"/>
        <v>0</v>
      </c>
      <c r="CVC59" s="383">
        <f t="shared" si="46"/>
        <v>0</v>
      </c>
      <c r="CVD59" s="383">
        <f t="shared" si="46"/>
        <v>0</v>
      </c>
      <c r="CVE59" s="383">
        <f t="shared" si="46"/>
        <v>0</v>
      </c>
      <c r="CVF59" s="383">
        <f t="shared" si="46"/>
        <v>0</v>
      </c>
      <c r="CVG59" s="383">
        <f t="shared" si="46"/>
        <v>0</v>
      </c>
      <c r="CVH59" s="383">
        <f t="shared" si="46"/>
        <v>0</v>
      </c>
      <c r="CVI59" s="383">
        <f t="shared" si="46"/>
        <v>0</v>
      </c>
      <c r="CVJ59" s="383">
        <f t="shared" si="46"/>
        <v>0</v>
      </c>
      <c r="CVK59" s="383">
        <f t="shared" si="46"/>
        <v>0</v>
      </c>
      <c r="CVL59" s="383">
        <f t="shared" si="46"/>
        <v>0</v>
      </c>
      <c r="CVM59" s="383">
        <f t="shared" si="46"/>
        <v>0</v>
      </c>
      <c r="CVN59" s="383">
        <f t="shared" si="46"/>
        <v>0</v>
      </c>
      <c r="CVO59" s="383">
        <f t="shared" si="46"/>
        <v>0</v>
      </c>
      <c r="CVP59" s="383">
        <f t="shared" si="46"/>
        <v>0</v>
      </c>
      <c r="CVQ59" s="383">
        <f t="shared" si="46"/>
        <v>0</v>
      </c>
      <c r="CVR59" s="383">
        <f t="shared" si="46"/>
        <v>0</v>
      </c>
      <c r="CVS59" s="383">
        <f t="shared" si="46"/>
        <v>0</v>
      </c>
      <c r="CVT59" s="383">
        <f t="shared" si="46"/>
        <v>0</v>
      </c>
      <c r="CVU59" s="383">
        <f t="shared" si="46"/>
        <v>0</v>
      </c>
      <c r="CVV59" s="383">
        <f t="shared" si="46"/>
        <v>0</v>
      </c>
      <c r="CVW59" s="383">
        <f t="shared" si="46"/>
        <v>0</v>
      </c>
      <c r="CVX59" s="383">
        <f t="shared" si="46"/>
        <v>0</v>
      </c>
      <c r="CVY59" s="383">
        <f t="shared" si="46"/>
        <v>0</v>
      </c>
      <c r="CVZ59" s="383">
        <f t="shared" si="46"/>
        <v>0</v>
      </c>
      <c r="CWA59" s="383">
        <f t="shared" si="46"/>
        <v>0</v>
      </c>
      <c r="CWB59" s="383">
        <f t="shared" si="46"/>
        <v>0</v>
      </c>
      <c r="CWC59" s="383">
        <f t="shared" si="46"/>
        <v>0</v>
      </c>
      <c r="CWD59" s="383">
        <f t="shared" si="46"/>
        <v>0</v>
      </c>
      <c r="CWE59" s="383">
        <f t="shared" si="46"/>
        <v>0</v>
      </c>
      <c r="CWF59" s="383">
        <f t="shared" ref="CWF59:CYQ59" si="47">CWF56</f>
        <v>0</v>
      </c>
      <c r="CWG59" s="383">
        <f t="shared" si="47"/>
        <v>0</v>
      </c>
      <c r="CWH59" s="383">
        <f t="shared" si="47"/>
        <v>0</v>
      </c>
      <c r="CWI59" s="383">
        <f t="shared" si="47"/>
        <v>0</v>
      </c>
      <c r="CWJ59" s="383">
        <f t="shared" si="47"/>
        <v>0</v>
      </c>
      <c r="CWK59" s="383">
        <f t="shared" si="47"/>
        <v>0</v>
      </c>
      <c r="CWL59" s="383">
        <f t="shared" si="47"/>
        <v>0</v>
      </c>
      <c r="CWM59" s="383">
        <f t="shared" si="47"/>
        <v>0</v>
      </c>
      <c r="CWN59" s="383">
        <f t="shared" si="47"/>
        <v>0</v>
      </c>
      <c r="CWO59" s="383">
        <f t="shared" si="47"/>
        <v>0</v>
      </c>
      <c r="CWP59" s="383">
        <f t="shared" si="47"/>
        <v>0</v>
      </c>
      <c r="CWQ59" s="383">
        <f t="shared" si="47"/>
        <v>0</v>
      </c>
      <c r="CWR59" s="383">
        <f t="shared" si="47"/>
        <v>0</v>
      </c>
      <c r="CWS59" s="383">
        <f t="shared" si="47"/>
        <v>0</v>
      </c>
      <c r="CWT59" s="383">
        <f t="shared" si="47"/>
        <v>0</v>
      </c>
      <c r="CWU59" s="383">
        <f t="shared" si="47"/>
        <v>0</v>
      </c>
      <c r="CWV59" s="383">
        <f t="shared" si="47"/>
        <v>0</v>
      </c>
      <c r="CWW59" s="383">
        <f t="shared" si="47"/>
        <v>0</v>
      </c>
      <c r="CWX59" s="383">
        <f t="shared" si="47"/>
        <v>0</v>
      </c>
      <c r="CWY59" s="383">
        <f t="shared" si="47"/>
        <v>0</v>
      </c>
      <c r="CWZ59" s="383">
        <f t="shared" si="47"/>
        <v>0</v>
      </c>
      <c r="CXA59" s="383">
        <f t="shared" si="47"/>
        <v>0</v>
      </c>
      <c r="CXB59" s="383">
        <f t="shared" si="47"/>
        <v>0</v>
      </c>
      <c r="CXC59" s="383">
        <f t="shared" si="47"/>
        <v>0</v>
      </c>
      <c r="CXD59" s="383">
        <f t="shared" si="47"/>
        <v>0</v>
      </c>
      <c r="CXE59" s="383">
        <f t="shared" si="47"/>
        <v>0</v>
      </c>
      <c r="CXF59" s="383">
        <f t="shared" si="47"/>
        <v>0</v>
      </c>
      <c r="CXG59" s="383">
        <f t="shared" si="47"/>
        <v>0</v>
      </c>
      <c r="CXH59" s="383">
        <f t="shared" si="47"/>
        <v>0</v>
      </c>
      <c r="CXI59" s="383">
        <f t="shared" si="47"/>
        <v>0</v>
      </c>
      <c r="CXJ59" s="383">
        <f t="shared" si="47"/>
        <v>0</v>
      </c>
      <c r="CXK59" s="383">
        <f t="shared" si="47"/>
        <v>0</v>
      </c>
      <c r="CXL59" s="383">
        <f t="shared" si="47"/>
        <v>0</v>
      </c>
      <c r="CXM59" s="383">
        <f t="shared" si="47"/>
        <v>0</v>
      </c>
      <c r="CXN59" s="383">
        <f t="shared" si="47"/>
        <v>0</v>
      </c>
      <c r="CXO59" s="383">
        <f t="shared" si="47"/>
        <v>0</v>
      </c>
      <c r="CXP59" s="383">
        <f t="shared" si="47"/>
        <v>0</v>
      </c>
      <c r="CXQ59" s="383">
        <f t="shared" si="47"/>
        <v>0</v>
      </c>
      <c r="CXR59" s="383">
        <f t="shared" si="47"/>
        <v>0</v>
      </c>
      <c r="CXS59" s="383">
        <f t="shared" si="47"/>
        <v>0</v>
      </c>
      <c r="CXT59" s="383">
        <f t="shared" si="47"/>
        <v>0</v>
      </c>
      <c r="CXU59" s="383">
        <f t="shared" si="47"/>
        <v>0</v>
      </c>
      <c r="CXV59" s="383">
        <f t="shared" si="47"/>
        <v>0</v>
      </c>
      <c r="CXW59" s="383">
        <f t="shared" si="47"/>
        <v>0</v>
      </c>
      <c r="CXX59" s="383">
        <f t="shared" si="47"/>
        <v>0</v>
      </c>
      <c r="CXY59" s="383">
        <f t="shared" si="47"/>
        <v>0</v>
      </c>
      <c r="CXZ59" s="383">
        <f t="shared" si="47"/>
        <v>0</v>
      </c>
      <c r="CYA59" s="383">
        <f t="shared" si="47"/>
        <v>0</v>
      </c>
      <c r="CYB59" s="383">
        <f t="shared" si="47"/>
        <v>0</v>
      </c>
      <c r="CYC59" s="383">
        <f t="shared" si="47"/>
        <v>0</v>
      </c>
      <c r="CYD59" s="383">
        <f t="shared" si="47"/>
        <v>0</v>
      </c>
      <c r="CYE59" s="383">
        <f t="shared" si="47"/>
        <v>0</v>
      </c>
      <c r="CYF59" s="383">
        <f t="shared" si="47"/>
        <v>0</v>
      </c>
      <c r="CYG59" s="383">
        <f t="shared" si="47"/>
        <v>0</v>
      </c>
      <c r="CYH59" s="383">
        <f t="shared" si="47"/>
        <v>0</v>
      </c>
      <c r="CYI59" s="383">
        <f t="shared" si="47"/>
        <v>0</v>
      </c>
      <c r="CYJ59" s="383">
        <f t="shared" si="47"/>
        <v>0</v>
      </c>
      <c r="CYK59" s="383">
        <f t="shared" si="47"/>
        <v>0</v>
      </c>
      <c r="CYL59" s="383">
        <f t="shared" si="47"/>
        <v>0</v>
      </c>
      <c r="CYM59" s="383">
        <f t="shared" si="47"/>
        <v>0</v>
      </c>
      <c r="CYN59" s="383">
        <f t="shared" si="47"/>
        <v>0</v>
      </c>
      <c r="CYO59" s="383">
        <f t="shared" si="47"/>
        <v>0</v>
      </c>
      <c r="CYP59" s="383">
        <f t="shared" si="47"/>
        <v>0</v>
      </c>
      <c r="CYQ59" s="383">
        <f t="shared" si="47"/>
        <v>0</v>
      </c>
      <c r="CYR59" s="383">
        <f t="shared" ref="CYR59:DBC59" si="48">CYR56</f>
        <v>0</v>
      </c>
      <c r="CYS59" s="383">
        <f t="shared" si="48"/>
        <v>0</v>
      </c>
      <c r="CYT59" s="383">
        <f t="shared" si="48"/>
        <v>0</v>
      </c>
      <c r="CYU59" s="383">
        <f t="shared" si="48"/>
        <v>0</v>
      </c>
      <c r="CYV59" s="383">
        <f t="shared" si="48"/>
        <v>0</v>
      </c>
      <c r="CYW59" s="383">
        <f t="shared" si="48"/>
        <v>0</v>
      </c>
      <c r="CYX59" s="383">
        <f t="shared" si="48"/>
        <v>0</v>
      </c>
      <c r="CYY59" s="383">
        <f t="shared" si="48"/>
        <v>0</v>
      </c>
      <c r="CYZ59" s="383">
        <f t="shared" si="48"/>
        <v>0</v>
      </c>
      <c r="CZA59" s="383">
        <f t="shared" si="48"/>
        <v>0</v>
      </c>
      <c r="CZB59" s="383">
        <f t="shared" si="48"/>
        <v>0</v>
      </c>
      <c r="CZC59" s="383">
        <f t="shared" si="48"/>
        <v>0</v>
      </c>
      <c r="CZD59" s="383">
        <f t="shared" si="48"/>
        <v>0</v>
      </c>
      <c r="CZE59" s="383">
        <f t="shared" si="48"/>
        <v>0</v>
      </c>
      <c r="CZF59" s="383">
        <f t="shared" si="48"/>
        <v>0</v>
      </c>
      <c r="CZG59" s="383">
        <f t="shared" si="48"/>
        <v>0</v>
      </c>
      <c r="CZH59" s="383">
        <f t="shared" si="48"/>
        <v>0</v>
      </c>
      <c r="CZI59" s="383">
        <f t="shared" si="48"/>
        <v>0</v>
      </c>
      <c r="CZJ59" s="383">
        <f t="shared" si="48"/>
        <v>0</v>
      </c>
      <c r="CZK59" s="383">
        <f t="shared" si="48"/>
        <v>0</v>
      </c>
      <c r="CZL59" s="383">
        <f t="shared" si="48"/>
        <v>0</v>
      </c>
      <c r="CZM59" s="383">
        <f t="shared" si="48"/>
        <v>0</v>
      </c>
      <c r="CZN59" s="383">
        <f t="shared" si="48"/>
        <v>0</v>
      </c>
      <c r="CZO59" s="383">
        <f t="shared" si="48"/>
        <v>0</v>
      </c>
      <c r="CZP59" s="383">
        <f t="shared" si="48"/>
        <v>0</v>
      </c>
      <c r="CZQ59" s="383">
        <f t="shared" si="48"/>
        <v>0</v>
      </c>
      <c r="CZR59" s="383">
        <f t="shared" si="48"/>
        <v>0</v>
      </c>
      <c r="CZS59" s="383">
        <f t="shared" si="48"/>
        <v>0</v>
      </c>
      <c r="CZT59" s="383">
        <f t="shared" si="48"/>
        <v>0</v>
      </c>
      <c r="CZU59" s="383">
        <f t="shared" si="48"/>
        <v>0</v>
      </c>
      <c r="CZV59" s="383">
        <f t="shared" si="48"/>
        <v>0</v>
      </c>
      <c r="CZW59" s="383">
        <f t="shared" si="48"/>
        <v>0</v>
      </c>
      <c r="CZX59" s="383">
        <f t="shared" si="48"/>
        <v>0</v>
      </c>
      <c r="CZY59" s="383">
        <f t="shared" si="48"/>
        <v>0</v>
      </c>
      <c r="CZZ59" s="383">
        <f t="shared" si="48"/>
        <v>0</v>
      </c>
      <c r="DAA59" s="383">
        <f t="shared" si="48"/>
        <v>0</v>
      </c>
      <c r="DAB59" s="383">
        <f t="shared" si="48"/>
        <v>0</v>
      </c>
      <c r="DAC59" s="383">
        <f t="shared" si="48"/>
        <v>0</v>
      </c>
      <c r="DAD59" s="383">
        <f t="shared" si="48"/>
        <v>0</v>
      </c>
      <c r="DAE59" s="383">
        <f t="shared" si="48"/>
        <v>0</v>
      </c>
      <c r="DAF59" s="383">
        <f t="shared" si="48"/>
        <v>0</v>
      </c>
      <c r="DAG59" s="383">
        <f t="shared" si="48"/>
        <v>0</v>
      </c>
      <c r="DAH59" s="383">
        <f t="shared" si="48"/>
        <v>0</v>
      </c>
      <c r="DAI59" s="383">
        <f t="shared" si="48"/>
        <v>0</v>
      </c>
      <c r="DAJ59" s="383">
        <f t="shared" si="48"/>
        <v>0</v>
      </c>
      <c r="DAK59" s="383">
        <f t="shared" si="48"/>
        <v>0</v>
      </c>
      <c r="DAL59" s="383">
        <f t="shared" si="48"/>
        <v>0</v>
      </c>
      <c r="DAM59" s="383">
        <f t="shared" si="48"/>
        <v>0</v>
      </c>
      <c r="DAN59" s="383">
        <f t="shared" si="48"/>
        <v>0</v>
      </c>
      <c r="DAO59" s="383">
        <f t="shared" si="48"/>
        <v>0</v>
      </c>
      <c r="DAP59" s="383">
        <f t="shared" si="48"/>
        <v>0</v>
      </c>
      <c r="DAQ59" s="383">
        <f t="shared" si="48"/>
        <v>0</v>
      </c>
      <c r="DAR59" s="383">
        <f t="shared" si="48"/>
        <v>0</v>
      </c>
      <c r="DAS59" s="383">
        <f t="shared" si="48"/>
        <v>0</v>
      </c>
      <c r="DAT59" s="383">
        <f t="shared" si="48"/>
        <v>0</v>
      </c>
      <c r="DAU59" s="383">
        <f t="shared" si="48"/>
        <v>0</v>
      </c>
      <c r="DAV59" s="383">
        <f t="shared" si="48"/>
        <v>0</v>
      </c>
      <c r="DAW59" s="383">
        <f t="shared" si="48"/>
        <v>0</v>
      </c>
      <c r="DAX59" s="383">
        <f t="shared" si="48"/>
        <v>0</v>
      </c>
      <c r="DAY59" s="383">
        <f t="shared" si="48"/>
        <v>0</v>
      </c>
      <c r="DAZ59" s="383">
        <f t="shared" si="48"/>
        <v>0</v>
      </c>
      <c r="DBA59" s="383">
        <f t="shared" si="48"/>
        <v>0</v>
      </c>
      <c r="DBB59" s="383">
        <f t="shared" si="48"/>
        <v>0</v>
      </c>
      <c r="DBC59" s="383">
        <f t="shared" si="48"/>
        <v>0</v>
      </c>
      <c r="DBD59" s="383">
        <f t="shared" ref="DBD59:DDO59" si="49">DBD56</f>
        <v>0</v>
      </c>
      <c r="DBE59" s="383">
        <f t="shared" si="49"/>
        <v>0</v>
      </c>
      <c r="DBF59" s="383">
        <f t="shared" si="49"/>
        <v>0</v>
      </c>
      <c r="DBG59" s="383">
        <f t="shared" si="49"/>
        <v>0</v>
      </c>
      <c r="DBH59" s="383">
        <f t="shared" si="49"/>
        <v>0</v>
      </c>
      <c r="DBI59" s="383">
        <f t="shared" si="49"/>
        <v>0</v>
      </c>
      <c r="DBJ59" s="383">
        <f t="shared" si="49"/>
        <v>0</v>
      </c>
      <c r="DBK59" s="383">
        <f t="shared" si="49"/>
        <v>0</v>
      </c>
      <c r="DBL59" s="383">
        <f t="shared" si="49"/>
        <v>0</v>
      </c>
      <c r="DBM59" s="383">
        <f t="shared" si="49"/>
        <v>0</v>
      </c>
      <c r="DBN59" s="383">
        <f t="shared" si="49"/>
        <v>0</v>
      </c>
      <c r="DBO59" s="383">
        <f t="shared" si="49"/>
        <v>0</v>
      </c>
      <c r="DBP59" s="383">
        <f t="shared" si="49"/>
        <v>0</v>
      </c>
      <c r="DBQ59" s="383">
        <f t="shared" si="49"/>
        <v>0</v>
      </c>
      <c r="DBR59" s="383">
        <f t="shared" si="49"/>
        <v>0</v>
      </c>
      <c r="DBS59" s="383">
        <f t="shared" si="49"/>
        <v>0</v>
      </c>
      <c r="DBT59" s="383">
        <f t="shared" si="49"/>
        <v>0</v>
      </c>
      <c r="DBU59" s="383">
        <f t="shared" si="49"/>
        <v>0</v>
      </c>
      <c r="DBV59" s="383">
        <f t="shared" si="49"/>
        <v>0</v>
      </c>
      <c r="DBW59" s="383">
        <f t="shared" si="49"/>
        <v>0</v>
      </c>
      <c r="DBX59" s="383">
        <f t="shared" si="49"/>
        <v>0</v>
      </c>
      <c r="DBY59" s="383">
        <f t="shared" si="49"/>
        <v>0</v>
      </c>
      <c r="DBZ59" s="383">
        <f t="shared" si="49"/>
        <v>0</v>
      </c>
      <c r="DCA59" s="383">
        <f t="shared" si="49"/>
        <v>0</v>
      </c>
      <c r="DCB59" s="383">
        <f t="shared" si="49"/>
        <v>0</v>
      </c>
      <c r="DCC59" s="383">
        <f t="shared" si="49"/>
        <v>0</v>
      </c>
      <c r="DCD59" s="383">
        <f t="shared" si="49"/>
        <v>0</v>
      </c>
      <c r="DCE59" s="383">
        <f t="shared" si="49"/>
        <v>0</v>
      </c>
      <c r="DCF59" s="383">
        <f t="shared" si="49"/>
        <v>0</v>
      </c>
      <c r="DCG59" s="383">
        <f t="shared" si="49"/>
        <v>0</v>
      </c>
      <c r="DCH59" s="383">
        <f t="shared" si="49"/>
        <v>0</v>
      </c>
      <c r="DCI59" s="383">
        <f t="shared" si="49"/>
        <v>0</v>
      </c>
      <c r="DCJ59" s="383">
        <f t="shared" si="49"/>
        <v>0</v>
      </c>
      <c r="DCK59" s="383">
        <f t="shared" si="49"/>
        <v>0</v>
      </c>
      <c r="DCL59" s="383">
        <f t="shared" si="49"/>
        <v>0</v>
      </c>
      <c r="DCM59" s="383">
        <f t="shared" si="49"/>
        <v>0</v>
      </c>
      <c r="DCN59" s="383">
        <f t="shared" si="49"/>
        <v>0</v>
      </c>
      <c r="DCO59" s="383">
        <f t="shared" si="49"/>
        <v>0</v>
      </c>
      <c r="DCP59" s="383">
        <f t="shared" si="49"/>
        <v>0</v>
      </c>
      <c r="DCQ59" s="383">
        <f t="shared" si="49"/>
        <v>0</v>
      </c>
      <c r="DCR59" s="383">
        <f t="shared" si="49"/>
        <v>0</v>
      </c>
      <c r="DCS59" s="383">
        <f t="shared" si="49"/>
        <v>0</v>
      </c>
      <c r="DCT59" s="383">
        <f t="shared" si="49"/>
        <v>0</v>
      </c>
      <c r="DCU59" s="383">
        <f t="shared" si="49"/>
        <v>0</v>
      </c>
      <c r="DCV59" s="383">
        <f t="shared" si="49"/>
        <v>0</v>
      </c>
      <c r="DCW59" s="383">
        <f t="shared" si="49"/>
        <v>0</v>
      </c>
      <c r="DCX59" s="383">
        <f t="shared" si="49"/>
        <v>0</v>
      </c>
      <c r="DCY59" s="383">
        <f t="shared" si="49"/>
        <v>0</v>
      </c>
      <c r="DCZ59" s="383">
        <f t="shared" si="49"/>
        <v>0</v>
      </c>
      <c r="DDA59" s="383">
        <f t="shared" si="49"/>
        <v>0</v>
      </c>
      <c r="DDB59" s="383">
        <f t="shared" si="49"/>
        <v>0</v>
      </c>
      <c r="DDC59" s="383">
        <f t="shared" si="49"/>
        <v>0</v>
      </c>
      <c r="DDD59" s="383">
        <f t="shared" si="49"/>
        <v>0</v>
      </c>
      <c r="DDE59" s="383">
        <f t="shared" si="49"/>
        <v>0</v>
      </c>
      <c r="DDF59" s="383">
        <f t="shared" si="49"/>
        <v>0</v>
      </c>
      <c r="DDG59" s="383">
        <f t="shared" si="49"/>
        <v>0</v>
      </c>
      <c r="DDH59" s="383">
        <f t="shared" si="49"/>
        <v>0</v>
      </c>
      <c r="DDI59" s="383">
        <f t="shared" si="49"/>
        <v>0</v>
      </c>
      <c r="DDJ59" s="383">
        <f t="shared" si="49"/>
        <v>0</v>
      </c>
      <c r="DDK59" s="383">
        <f t="shared" si="49"/>
        <v>0</v>
      </c>
      <c r="DDL59" s="383">
        <f t="shared" si="49"/>
        <v>0</v>
      </c>
      <c r="DDM59" s="383">
        <f t="shared" si="49"/>
        <v>0</v>
      </c>
      <c r="DDN59" s="383">
        <f t="shared" si="49"/>
        <v>0</v>
      </c>
      <c r="DDO59" s="383">
        <f t="shared" si="49"/>
        <v>0</v>
      </c>
      <c r="DDP59" s="383">
        <f t="shared" ref="DDP59:DGA59" si="50">DDP56</f>
        <v>0</v>
      </c>
      <c r="DDQ59" s="383">
        <f t="shared" si="50"/>
        <v>0</v>
      </c>
      <c r="DDR59" s="383">
        <f t="shared" si="50"/>
        <v>0</v>
      </c>
      <c r="DDS59" s="383">
        <f t="shared" si="50"/>
        <v>0</v>
      </c>
      <c r="DDT59" s="383">
        <f t="shared" si="50"/>
        <v>0</v>
      </c>
      <c r="DDU59" s="383">
        <f t="shared" si="50"/>
        <v>0</v>
      </c>
      <c r="DDV59" s="383">
        <f t="shared" si="50"/>
        <v>0</v>
      </c>
      <c r="DDW59" s="383">
        <f t="shared" si="50"/>
        <v>0</v>
      </c>
      <c r="DDX59" s="383">
        <f t="shared" si="50"/>
        <v>0</v>
      </c>
      <c r="DDY59" s="383">
        <f t="shared" si="50"/>
        <v>0</v>
      </c>
      <c r="DDZ59" s="383">
        <f t="shared" si="50"/>
        <v>0</v>
      </c>
      <c r="DEA59" s="383">
        <f t="shared" si="50"/>
        <v>0</v>
      </c>
      <c r="DEB59" s="383">
        <f t="shared" si="50"/>
        <v>0</v>
      </c>
      <c r="DEC59" s="383">
        <f t="shared" si="50"/>
        <v>0</v>
      </c>
      <c r="DED59" s="383">
        <f t="shared" si="50"/>
        <v>0</v>
      </c>
      <c r="DEE59" s="383">
        <f t="shared" si="50"/>
        <v>0</v>
      </c>
      <c r="DEF59" s="383">
        <f t="shared" si="50"/>
        <v>0</v>
      </c>
      <c r="DEG59" s="383">
        <f t="shared" si="50"/>
        <v>0</v>
      </c>
      <c r="DEH59" s="383">
        <f t="shared" si="50"/>
        <v>0</v>
      </c>
      <c r="DEI59" s="383">
        <f t="shared" si="50"/>
        <v>0</v>
      </c>
      <c r="DEJ59" s="383">
        <f t="shared" si="50"/>
        <v>0</v>
      </c>
      <c r="DEK59" s="383">
        <f t="shared" si="50"/>
        <v>0</v>
      </c>
      <c r="DEL59" s="383">
        <f t="shared" si="50"/>
        <v>0</v>
      </c>
      <c r="DEM59" s="383">
        <f t="shared" si="50"/>
        <v>0</v>
      </c>
      <c r="DEN59" s="383">
        <f t="shared" si="50"/>
        <v>0</v>
      </c>
      <c r="DEO59" s="383">
        <f t="shared" si="50"/>
        <v>0</v>
      </c>
      <c r="DEP59" s="383">
        <f t="shared" si="50"/>
        <v>0</v>
      </c>
      <c r="DEQ59" s="383">
        <f t="shared" si="50"/>
        <v>0</v>
      </c>
      <c r="DER59" s="383">
        <f t="shared" si="50"/>
        <v>0</v>
      </c>
      <c r="DES59" s="383">
        <f t="shared" si="50"/>
        <v>0</v>
      </c>
      <c r="DET59" s="383">
        <f t="shared" si="50"/>
        <v>0</v>
      </c>
      <c r="DEU59" s="383">
        <f t="shared" si="50"/>
        <v>0</v>
      </c>
      <c r="DEV59" s="383">
        <f t="shared" si="50"/>
        <v>0</v>
      </c>
      <c r="DEW59" s="383">
        <f t="shared" si="50"/>
        <v>0</v>
      </c>
      <c r="DEX59" s="383">
        <f t="shared" si="50"/>
        <v>0</v>
      </c>
      <c r="DEY59" s="383">
        <f t="shared" si="50"/>
        <v>0</v>
      </c>
      <c r="DEZ59" s="383">
        <f t="shared" si="50"/>
        <v>0</v>
      </c>
      <c r="DFA59" s="383">
        <f t="shared" si="50"/>
        <v>0</v>
      </c>
      <c r="DFB59" s="383">
        <f t="shared" si="50"/>
        <v>0</v>
      </c>
      <c r="DFC59" s="383">
        <f t="shared" si="50"/>
        <v>0</v>
      </c>
      <c r="DFD59" s="383">
        <f t="shared" si="50"/>
        <v>0</v>
      </c>
      <c r="DFE59" s="383">
        <f t="shared" si="50"/>
        <v>0</v>
      </c>
      <c r="DFF59" s="383">
        <f t="shared" si="50"/>
        <v>0</v>
      </c>
      <c r="DFG59" s="383">
        <f t="shared" si="50"/>
        <v>0</v>
      </c>
      <c r="DFH59" s="383">
        <f t="shared" si="50"/>
        <v>0</v>
      </c>
      <c r="DFI59" s="383">
        <f t="shared" si="50"/>
        <v>0</v>
      </c>
      <c r="DFJ59" s="383">
        <f t="shared" si="50"/>
        <v>0</v>
      </c>
      <c r="DFK59" s="383">
        <f t="shared" si="50"/>
        <v>0</v>
      </c>
      <c r="DFL59" s="383">
        <f t="shared" si="50"/>
        <v>0</v>
      </c>
      <c r="DFM59" s="383">
        <f t="shared" si="50"/>
        <v>0</v>
      </c>
      <c r="DFN59" s="383">
        <f t="shared" si="50"/>
        <v>0</v>
      </c>
      <c r="DFO59" s="383">
        <f t="shared" si="50"/>
        <v>0</v>
      </c>
      <c r="DFP59" s="383">
        <f t="shared" si="50"/>
        <v>0</v>
      </c>
      <c r="DFQ59" s="383">
        <f t="shared" si="50"/>
        <v>0</v>
      </c>
      <c r="DFR59" s="383">
        <f t="shared" si="50"/>
        <v>0</v>
      </c>
      <c r="DFS59" s="383">
        <f t="shared" si="50"/>
        <v>0</v>
      </c>
      <c r="DFT59" s="383">
        <f t="shared" si="50"/>
        <v>0</v>
      </c>
      <c r="DFU59" s="383">
        <f t="shared" si="50"/>
        <v>0</v>
      </c>
      <c r="DFV59" s="383">
        <f t="shared" si="50"/>
        <v>0</v>
      </c>
      <c r="DFW59" s="383">
        <f t="shared" si="50"/>
        <v>0</v>
      </c>
      <c r="DFX59" s="383">
        <f t="shared" si="50"/>
        <v>0</v>
      </c>
      <c r="DFY59" s="383">
        <f t="shared" si="50"/>
        <v>0</v>
      </c>
      <c r="DFZ59" s="383">
        <f t="shared" si="50"/>
        <v>0</v>
      </c>
      <c r="DGA59" s="383">
        <f t="shared" si="50"/>
        <v>0</v>
      </c>
      <c r="DGB59" s="383">
        <f t="shared" ref="DGB59:DIM59" si="51">DGB56</f>
        <v>0</v>
      </c>
      <c r="DGC59" s="383">
        <f t="shared" si="51"/>
        <v>0</v>
      </c>
      <c r="DGD59" s="383">
        <f t="shared" si="51"/>
        <v>0</v>
      </c>
      <c r="DGE59" s="383">
        <f t="shared" si="51"/>
        <v>0</v>
      </c>
      <c r="DGF59" s="383">
        <f t="shared" si="51"/>
        <v>0</v>
      </c>
      <c r="DGG59" s="383">
        <f t="shared" si="51"/>
        <v>0</v>
      </c>
      <c r="DGH59" s="383">
        <f t="shared" si="51"/>
        <v>0</v>
      </c>
      <c r="DGI59" s="383">
        <f t="shared" si="51"/>
        <v>0</v>
      </c>
      <c r="DGJ59" s="383">
        <f t="shared" si="51"/>
        <v>0</v>
      </c>
      <c r="DGK59" s="383">
        <f t="shared" si="51"/>
        <v>0</v>
      </c>
      <c r="DGL59" s="383">
        <f t="shared" si="51"/>
        <v>0</v>
      </c>
      <c r="DGM59" s="383">
        <f t="shared" si="51"/>
        <v>0</v>
      </c>
      <c r="DGN59" s="383">
        <f t="shared" si="51"/>
        <v>0</v>
      </c>
      <c r="DGO59" s="383">
        <f t="shared" si="51"/>
        <v>0</v>
      </c>
      <c r="DGP59" s="383">
        <f t="shared" si="51"/>
        <v>0</v>
      </c>
      <c r="DGQ59" s="383">
        <f t="shared" si="51"/>
        <v>0</v>
      </c>
      <c r="DGR59" s="383">
        <f t="shared" si="51"/>
        <v>0</v>
      </c>
      <c r="DGS59" s="383">
        <f t="shared" si="51"/>
        <v>0</v>
      </c>
      <c r="DGT59" s="383">
        <f t="shared" si="51"/>
        <v>0</v>
      </c>
      <c r="DGU59" s="383">
        <f t="shared" si="51"/>
        <v>0</v>
      </c>
      <c r="DGV59" s="383">
        <f t="shared" si="51"/>
        <v>0</v>
      </c>
      <c r="DGW59" s="383">
        <f t="shared" si="51"/>
        <v>0</v>
      </c>
      <c r="DGX59" s="383">
        <f t="shared" si="51"/>
        <v>0</v>
      </c>
      <c r="DGY59" s="383">
        <f t="shared" si="51"/>
        <v>0</v>
      </c>
      <c r="DGZ59" s="383">
        <f t="shared" si="51"/>
        <v>0</v>
      </c>
      <c r="DHA59" s="383">
        <f t="shared" si="51"/>
        <v>0</v>
      </c>
      <c r="DHB59" s="383">
        <f t="shared" si="51"/>
        <v>0</v>
      </c>
      <c r="DHC59" s="383">
        <f t="shared" si="51"/>
        <v>0</v>
      </c>
      <c r="DHD59" s="383">
        <f t="shared" si="51"/>
        <v>0</v>
      </c>
      <c r="DHE59" s="383">
        <f t="shared" si="51"/>
        <v>0</v>
      </c>
      <c r="DHF59" s="383">
        <f t="shared" si="51"/>
        <v>0</v>
      </c>
      <c r="DHG59" s="383">
        <f t="shared" si="51"/>
        <v>0</v>
      </c>
      <c r="DHH59" s="383">
        <f t="shared" si="51"/>
        <v>0</v>
      </c>
      <c r="DHI59" s="383">
        <f t="shared" si="51"/>
        <v>0</v>
      </c>
      <c r="DHJ59" s="383">
        <f t="shared" si="51"/>
        <v>0</v>
      </c>
      <c r="DHK59" s="383">
        <f t="shared" si="51"/>
        <v>0</v>
      </c>
      <c r="DHL59" s="383">
        <f t="shared" si="51"/>
        <v>0</v>
      </c>
      <c r="DHM59" s="383">
        <f t="shared" si="51"/>
        <v>0</v>
      </c>
      <c r="DHN59" s="383">
        <f t="shared" si="51"/>
        <v>0</v>
      </c>
      <c r="DHO59" s="383">
        <f t="shared" si="51"/>
        <v>0</v>
      </c>
      <c r="DHP59" s="383">
        <f t="shared" si="51"/>
        <v>0</v>
      </c>
      <c r="DHQ59" s="383">
        <f t="shared" si="51"/>
        <v>0</v>
      </c>
      <c r="DHR59" s="383">
        <f t="shared" si="51"/>
        <v>0</v>
      </c>
      <c r="DHS59" s="383">
        <f t="shared" si="51"/>
        <v>0</v>
      </c>
      <c r="DHT59" s="383">
        <f t="shared" si="51"/>
        <v>0</v>
      </c>
      <c r="DHU59" s="383">
        <f t="shared" si="51"/>
        <v>0</v>
      </c>
      <c r="DHV59" s="383">
        <f t="shared" si="51"/>
        <v>0</v>
      </c>
      <c r="DHW59" s="383">
        <f t="shared" si="51"/>
        <v>0</v>
      </c>
      <c r="DHX59" s="383">
        <f t="shared" si="51"/>
        <v>0</v>
      </c>
      <c r="DHY59" s="383">
        <f t="shared" si="51"/>
        <v>0</v>
      </c>
      <c r="DHZ59" s="383">
        <f t="shared" si="51"/>
        <v>0</v>
      </c>
      <c r="DIA59" s="383">
        <f t="shared" si="51"/>
        <v>0</v>
      </c>
      <c r="DIB59" s="383">
        <f t="shared" si="51"/>
        <v>0</v>
      </c>
      <c r="DIC59" s="383">
        <f t="shared" si="51"/>
        <v>0</v>
      </c>
      <c r="DID59" s="383">
        <f t="shared" si="51"/>
        <v>0</v>
      </c>
      <c r="DIE59" s="383">
        <f t="shared" si="51"/>
        <v>0</v>
      </c>
      <c r="DIF59" s="383">
        <f t="shared" si="51"/>
        <v>0</v>
      </c>
      <c r="DIG59" s="383">
        <f t="shared" si="51"/>
        <v>0</v>
      </c>
      <c r="DIH59" s="383">
        <f t="shared" si="51"/>
        <v>0</v>
      </c>
      <c r="DII59" s="383">
        <f t="shared" si="51"/>
        <v>0</v>
      </c>
      <c r="DIJ59" s="383">
        <f t="shared" si="51"/>
        <v>0</v>
      </c>
      <c r="DIK59" s="383">
        <f t="shared" si="51"/>
        <v>0</v>
      </c>
      <c r="DIL59" s="383">
        <f t="shared" si="51"/>
        <v>0</v>
      </c>
      <c r="DIM59" s="383">
        <f t="shared" si="51"/>
        <v>0</v>
      </c>
      <c r="DIN59" s="383">
        <f t="shared" ref="DIN59:DKY59" si="52">DIN56</f>
        <v>0</v>
      </c>
      <c r="DIO59" s="383">
        <f t="shared" si="52"/>
        <v>0</v>
      </c>
      <c r="DIP59" s="383">
        <f t="shared" si="52"/>
        <v>0</v>
      </c>
      <c r="DIQ59" s="383">
        <f t="shared" si="52"/>
        <v>0</v>
      </c>
      <c r="DIR59" s="383">
        <f t="shared" si="52"/>
        <v>0</v>
      </c>
      <c r="DIS59" s="383">
        <f t="shared" si="52"/>
        <v>0</v>
      </c>
      <c r="DIT59" s="383">
        <f t="shared" si="52"/>
        <v>0</v>
      </c>
      <c r="DIU59" s="383">
        <f t="shared" si="52"/>
        <v>0</v>
      </c>
      <c r="DIV59" s="383">
        <f t="shared" si="52"/>
        <v>0</v>
      </c>
      <c r="DIW59" s="383">
        <f t="shared" si="52"/>
        <v>0</v>
      </c>
      <c r="DIX59" s="383">
        <f t="shared" si="52"/>
        <v>0</v>
      </c>
      <c r="DIY59" s="383">
        <f t="shared" si="52"/>
        <v>0</v>
      </c>
      <c r="DIZ59" s="383">
        <f t="shared" si="52"/>
        <v>0</v>
      </c>
      <c r="DJA59" s="383">
        <f t="shared" si="52"/>
        <v>0</v>
      </c>
      <c r="DJB59" s="383">
        <f t="shared" si="52"/>
        <v>0</v>
      </c>
      <c r="DJC59" s="383">
        <f t="shared" si="52"/>
        <v>0</v>
      </c>
      <c r="DJD59" s="383">
        <f t="shared" si="52"/>
        <v>0</v>
      </c>
      <c r="DJE59" s="383">
        <f t="shared" si="52"/>
        <v>0</v>
      </c>
      <c r="DJF59" s="383">
        <f t="shared" si="52"/>
        <v>0</v>
      </c>
      <c r="DJG59" s="383">
        <f t="shared" si="52"/>
        <v>0</v>
      </c>
      <c r="DJH59" s="383">
        <f t="shared" si="52"/>
        <v>0</v>
      </c>
      <c r="DJI59" s="383">
        <f t="shared" si="52"/>
        <v>0</v>
      </c>
      <c r="DJJ59" s="383">
        <f t="shared" si="52"/>
        <v>0</v>
      </c>
      <c r="DJK59" s="383">
        <f t="shared" si="52"/>
        <v>0</v>
      </c>
      <c r="DJL59" s="383">
        <f t="shared" si="52"/>
        <v>0</v>
      </c>
      <c r="DJM59" s="383">
        <f t="shared" si="52"/>
        <v>0</v>
      </c>
      <c r="DJN59" s="383">
        <f t="shared" si="52"/>
        <v>0</v>
      </c>
      <c r="DJO59" s="383">
        <f t="shared" si="52"/>
        <v>0</v>
      </c>
      <c r="DJP59" s="383">
        <f t="shared" si="52"/>
        <v>0</v>
      </c>
      <c r="DJQ59" s="383">
        <f t="shared" si="52"/>
        <v>0</v>
      </c>
      <c r="DJR59" s="383">
        <f t="shared" si="52"/>
        <v>0</v>
      </c>
      <c r="DJS59" s="383">
        <f t="shared" si="52"/>
        <v>0</v>
      </c>
      <c r="DJT59" s="383">
        <f t="shared" si="52"/>
        <v>0</v>
      </c>
      <c r="DJU59" s="383">
        <f t="shared" si="52"/>
        <v>0</v>
      </c>
      <c r="DJV59" s="383">
        <f t="shared" si="52"/>
        <v>0</v>
      </c>
      <c r="DJW59" s="383">
        <f t="shared" si="52"/>
        <v>0</v>
      </c>
      <c r="DJX59" s="383">
        <f t="shared" si="52"/>
        <v>0</v>
      </c>
      <c r="DJY59" s="383">
        <f t="shared" si="52"/>
        <v>0</v>
      </c>
      <c r="DJZ59" s="383">
        <f t="shared" si="52"/>
        <v>0</v>
      </c>
      <c r="DKA59" s="383">
        <f t="shared" si="52"/>
        <v>0</v>
      </c>
      <c r="DKB59" s="383">
        <f t="shared" si="52"/>
        <v>0</v>
      </c>
      <c r="DKC59" s="383">
        <f t="shared" si="52"/>
        <v>0</v>
      </c>
      <c r="DKD59" s="383">
        <f t="shared" si="52"/>
        <v>0</v>
      </c>
      <c r="DKE59" s="383">
        <f t="shared" si="52"/>
        <v>0</v>
      </c>
      <c r="DKF59" s="383">
        <f t="shared" si="52"/>
        <v>0</v>
      </c>
      <c r="DKG59" s="383">
        <f t="shared" si="52"/>
        <v>0</v>
      </c>
      <c r="DKH59" s="383">
        <f t="shared" si="52"/>
        <v>0</v>
      </c>
      <c r="DKI59" s="383">
        <f t="shared" si="52"/>
        <v>0</v>
      </c>
      <c r="DKJ59" s="383">
        <f t="shared" si="52"/>
        <v>0</v>
      </c>
      <c r="DKK59" s="383">
        <f t="shared" si="52"/>
        <v>0</v>
      </c>
      <c r="DKL59" s="383">
        <f t="shared" si="52"/>
        <v>0</v>
      </c>
      <c r="DKM59" s="383">
        <f t="shared" si="52"/>
        <v>0</v>
      </c>
      <c r="DKN59" s="383">
        <f t="shared" si="52"/>
        <v>0</v>
      </c>
      <c r="DKO59" s="383">
        <f t="shared" si="52"/>
        <v>0</v>
      </c>
      <c r="DKP59" s="383">
        <f t="shared" si="52"/>
        <v>0</v>
      </c>
      <c r="DKQ59" s="383">
        <f t="shared" si="52"/>
        <v>0</v>
      </c>
      <c r="DKR59" s="383">
        <f t="shared" si="52"/>
        <v>0</v>
      </c>
      <c r="DKS59" s="383">
        <f t="shared" si="52"/>
        <v>0</v>
      </c>
      <c r="DKT59" s="383">
        <f t="shared" si="52"/>
        <v>0</v>
      </c>
      <c r="DKU59" s="383">
        <f t="shared" si="52"/>
        <v>0</v>
      </c>
      <c r="DKV59" s="383">
        <f t="shared" si="52"/>
        <v>0</v>
      </c>
      <c r="DKW59" s="383">
        <f t="shared" si="52"/>
        <v>0</v>
      </c>
      <c r="DKX59" s="383">
        <f t="shared" si="52"/>
        <v>0</v>
      </c>
      <c r="DKY59" s="383">
        <f t="shared" si="52"/>
        <v>0</v>
      </c>
      <c r="DKZ59" s="383">
        <f t="shared" ref="DKZ59:DNK59" si="53">DKZ56</f>
        <v>0</v>
      </c>
      <c r="DLA59" s="383">
        <f t="shared" si="53"/>
        <v>0</v>
      </c>
      <c r="DLB59" s="383">
        <f t="shared" si="53"/>
        <v>0</v>
      </c>
      <c r="DLC59" s="383">
        <f t="shared" si="53"/>
        <v>0</v>
      </c>
      <c r="DLD59" s="383">
        <f t="shared" si="53"/>
        <v>0</v>
      </c>
      <c r="DLE59" s="383">
        <f t="shared" si="53"/>
        <v>0</v>
      </c>
      <c r="DLF59" s="383">
        <f t="shared" si="53"/>
        <v>0</v>
      </c>
      <c r="DLG59" s="383">
        <f t="shared" si="53"/>
        <v>0</v>
      </c>
      <c r="DLH59" s="383">
        <f t="shared" si="53"/>
        <v>0</v>
      </c>
      <c r="DLI59" s="383">
        <f t="shared" si="53"/>
        <v>0</v>
      </c>
      <c r="DLJ59" s="383">
        <f t="shared" si="53"/>
        <v>0</v>
      </c>
      <c r="DLK59" s="383">
        <f t="shared" si="53"/>
        <v>0</v>
      </c>
      <c r="DLL59" s="383">
        <f t="shared" si="53"/>
        <v>0</v>
      </c>
      <c r="DLM59" s="383">
        <f t="shared" si="53"/>
        <v>0</v>
      </c>
      <c r="DLN59" s="383">
        <f t="shared" si="53"/>
        <v>0</v>
      </c>
      <c r="DLO59" s="383">
        <f t="shared" si="53"/>
        <v>0</v>
      </c>
      <c r="DLP59" s="383">
        <f t="shared" si="53"/>
        <v>0</v>
      </c>
      <c r="DLQ59" s="383">
        <f t="shared" si="53"/>
        <v>0</v>
      </c>
      <c r="DLR59" s="383">
        <f t="shared" si="53"/>
        <v>0</v>
      </c>
      <c r="DLS59" s="383">
        <f t="shared" si="53"/>
        <v>0</v>
      </c>
      <c r="DLT59" s="383">
        <f t="shared" si="53"/>
        <v>0</v>
      </c>
      <c r="DLU59" s="383">
        <f t="shared" si="53"/>
        <v>0</v>
      </c>
      <c r="DLV59" s="383">
        <f t="shared" si="53"/>
        <v>0</v>
      </c>
      <c r="DLW59" s="383">
        <f t="shared" si="53"/>
        <v>0</v>
      </c>
      <c r="DLX59" s="383">
        <f t="shared" si="53"/>
        <v>0</v>
      </c>
      <c r="DLY59" s="383">
        <f t="shared" si="53"/>
        <v>0</v>
      </c>
      <c r="DLZ59" s="383">
        <f t="shared" si="53"/>
        <v>0</v>
      </c>
      <c r="DMA59" s="383">
        <f t="shared" si="53"/>
        <v>0</v>
      </c>
      <c r="DMB59" s="383">
        <f t="shared" si="53"/>
        <v>0</v>
      </c>
      <c r="DMC59" s="383">
        <f t="shared" si="53"/>
        <v>0</v>
      </c>
      <c r="DMD59" s="383">
        <f t="shared" si="53"/>
        <v>0</v>
      </c>
      <c r="DME59" s="383">
        <f t="shared" si="53"/>
        <v>0</v>
      </c>
      <c r="DMF59" s="383">
        <f t="shared" si="53"/>
        <v>0</v>
      </c>
      <c r="DMG59" s="383">
        <f t="shared" si="53"/>
        <v>0</v>
      </c>
      <c r="DMH59" s="383">
        <f t="shared" si="53"/>
        <v>0</v>
      </c>
      <c r="DMI59" s="383">
        <f t="shared" si="53"/>
        <v>0</v>
      </c>
      <c r="DMJ59" s="383">
        <f t="shared" si="53"/>
        <v>0</v>
      </c>
      <c r="DMK59" s="383">
        <f t="shared" si="53"/>
        <v>0</v>
      </c>
      <c r="DML59" s="383">
        <f t="shared" si="53"/>
        <v>0</v>
      </c>
      <c r="DMM59" s="383">
        <f t="shared" si="53"/>
        <v>0</v>
      </c>
      <c r="DMN59" s="383">
        <f t="shared" si="53"/>
        <v>0</v>
      </c>
      <c r="DMO59" s="383">
        <f t="shared" si="53"/>
        <v>0</v>
      </c>
      <c r="DMP59" s="383">
        <f t="shared" si="53"/>
        <v>0</v>
      </c>
      <c r="DMQ59" s="383">
        <f t="shared" si="53"/>
        <v>0</v>
      </c>
      <c r="DMR59" s="383">
        <f t="shared" si="53"/>
        <v>0</v>
      </c>
      <c r="DMS59" s="383">
        <f t="shared" si="53"/>
        <v>0</v>
      </c>
      <c r="DMT59" s="383">
        <f t="shared" si="53"/>
        <v>0</v>
      </c>
      <c r="DMU59" s="383">
        <f t="shared" si="53"/>
        <v>0</v>
      </c>
      <c r="DMV59" s="383">
        <f t="shared" si="53"/>
        <v>0</v>
      </c>
      <c r="DMW59" s="383">
        <f t="shared" si="53"/>
        <v>0</v>
      </c>
      <c r="DMX59" s="383">
        <f t="shared" si="53"/>
        <v>0</v>
      </c>
      <c r="DMY59" s="383">
        <f t="shared" si="53"/>
        <v>0</v>
      </c>
      <c r="DMZ59" s="383">
        <f t="shared" si="53"/>
        <v>0</v>
      </c>
      <c r="DNA59" s="383">
        <f t="shared" si="53"/>
        <v>0</v>
      </c>
      <c r="DNB59" s="383">
        <f t="shared" si="53"/>
        <v>0</v>
      </c>
      <c r="DNC59" s="383">
        <f t="shared" si="53"/>
        <v>0</v>
      </c>
      <c r="DND59" s="383">
        <f t="shared" si="53"/>
        <v>0</v>
      </c>
      <c r="DNE59" s="383">
        <f t="shared" si="53"/>
        <v>0</v>
      </c>
      <c r="DNF59" s="383">
        <f t="shared" si="53"/>
        <v>0</v>
      </c>
      <c r="DNG59" s="383">
        <f t="shared" si="53"/>
        <v>0</v>
      </c>
      <c r="DNH59" s="383">
        <f t="shared" si="53"/>
        <v>0</v>
      </c>
      <c r="DNI59" s="383">
        <f t="shared" si="53"/>
        <v>0</v>
      </c>
      <c r="DNJ59" s="383">
        <f t="shared" si="53"/>
        <v>0</v>
      </c>
      <c r="DNK59" s="383">
        <f t="shared" si="53"/>
        <v>0</v>
      </c>
      <c r="DNL59" s="383">
        <f t="shared" ref="DNL59:DPW59" si="54">DNL56</f>
        <v>0</v>
      </c>
      <c r="DNM59" s="383">
        <f t="shared" si="54"/>
        <v>0</v>
      </c>
      <c r="DNN59" s="383">
        <f t="shared" si="54"/>
        <v>0</v>
      </c>
      <c r="DNO59" s="383">
        <f t="shared" si="54"/>
        <v>0</v>
      </c>
      <c r="DNP59" s="383">
        <f t="shared" si="54"/>
        <v>0</v>
      </c>
      <c r="DNQ59" s="383">
        <f t="shared" si="54"/>
        <v>0</v>
      </c>
      <c r="DNR59" s="383">
        <f t="shared" si="54"/>
        <v>0</v>
      </c>
      <c r="DNS59" s="383">
        <f t="shared" si="54"/>
        <v>0</v>
      </c>
      <c r="DNT59" s="383">
        <f t="shared" si="54"/>
        <v>0</v>
      </c>
      <c r="DNU59" s="383">
        <f t="shared" si="54"/>
        <v>0</v>
      </c>
      <c r="DNV59" s="383">
        <f t="shared" si="54"/>
        <v>0</v>
      </c>
      <c r="DNW59" s="383">
        <f t="shared" si="54"/>
        <v>0</v>
      </c>
      <c r="DNX59" s="383">
        <f t="shared" si="54"/>
        <v>0</v>
      </c>
      <c r="DNY59" s="383">
        <f t="shared" si="54"/>
        <v>0</v>
      </c>
      <c r="DNZ59" s="383">
        <f t="shared" si="54"/>
        <v>0</v>
      </c>
      <c r="DOA59" s="383">
        <f t="shared" si="54"/>
        <v>0</v>
      </c>
      <c r="DOB59" s="383">
        <f t="shared" si="54"/>
        <v>0</v>
      </c>
      <c r="DOC59" s="383">
        <f t="shared" si="54"/>
        <v>0</v>
      </c>
      <c r="DOD59" s="383">
        <f t="shared" si="54"/>
        <v>0</v>
      </c>
      <c r="DOE59" s="383">
        <f t="shared" si="54"/>
        <v>0</v>
      </c>
      <c r="DOF59" s="383">
        <f t="shared" si="54"/>
        <v>0</v>
      </c>
      <c r="DOG59" s="383">
        <f t="shared" si="54"/>
        <v>0</v>
      </c>
      <c r="DOH59" s="383">
        <f t="shared" si="54"/>
        <v>0</v>
      </c>
      <c r="DOI59" s="383">
        <f t="shared" si="54"/>
        <v>0</v>
      </c>
      <c r="DOJ59" s="383">
        <f t="shared" si="54"/>
        <v>0</v>
      </c>
      <c r="DOK59" s="383">
        <f t="shared" si="54"/>
        <v>0</v>
      </c>
      <c r="DOL59" s="383">
        <f t="shared" si="54"/>
        <v>0</v>
      </c>
      <c r="DOM59" s="383">
        <f t="shared" si="54"/>
        <v>0</v>
      </c>
      <c r="DON59" s="383">
        <f t="shared" si="54"/>
        <v>0</v>
      </c>
      <c r="DOO59" s="383">
        <f t="shared" si="54"/>
        <v>0</v>
      </c>
      <c r="DOP59" s="383">
        <f t="shared" si="54"/>
        <v>0</v>
      </c>
      <c r="DOQ59" s="383">
        <f t="shared" si="54"/>
        <v>0</v>
      </c>
      <c r="DOR59" s="383">
        <f t="shared" si="54"/>
        <v>0</v>
      </c>
      <c r="DOS59" s="383">
        <f t="shared" si="54"/>
        <v>0</v>
      </c>
      <c r="DOT59" s="383">
        <f t="shared" si="54"/>
        <v>0</v>
      </c>
      <c r="DOU59" s="383">
        <f t="shared" si="54"/>
        <v>0</v>
      </c>
      <c r="DOV59" s="383">
        <f t="shared" si="54"/>
        <v>0</v>
      </c>
      <c r="DOW59" s="383">
        <f t="shared" si="54"/>
        <v>0</v>
      </c>
      <c r="DOX59" s="383">
        <f t="shared" si="54"/>
        <v>0</v>
      </c>
      <c r="DOY59" s="383">
        <f t="shared" si="54"/>
        <v>0</v>
      </c>
      <c r="DOZ59" s="383">
        <f t="shared" si="54"/>
        <v>0</v>
      </c>
      <c r="DPA59" s="383">
        <f t="shared" si="54"/>
        <v>0</v>
      </c>
      <c r="DPB59" s="383">
        <f t="shared" si="54"/>
        <v>0</v>
      </c>
      <c r="DPC59" s="383">
        <f t="shared" si="54"/>
        <v>0</v>
      </c>
      <c r="DPD59" s="383">
        <f t="shared" si="54"/>
        <v>0</v>
      </c>
      <c r="DPE59" s="383">
        <f t="shared" si="54"/>
        <v>0</v>
      </c>
      <c r="DPF59" s="383">
        <f t="shared" si="54"/>
        <v>0</v>
      </c>
      <c r="DPG59" s="383">
        <f t="shared" si="54"/>
        <v>0</v>
      </c>
      <c r="DPH59" s="383">
        <f t="shared" si="54"/>
        <v>0</v>
      </c>
      <c r="DPI59" s="383">
        <f t="shared" si="54"/>
        <v>0</v>
      </c>
      <c r="DPJ59" s="383">
        <f t="shared" si="54"/>
        <v>0</v>
      </c>
      <c r="DPK59" s="383">
        <f t="shared" si="54"/>
        <v>0</v>
      </c>
      <c r="DPL59" s="383">
        <f t="shared" si="54"/>
        <v>0</v>
      </c>
      <c r="DPM59" s="383">
        <f t="shared" si="54"/>
        <v>0</v>
      </c>
      <c r="DPN59" s="383">
        <f t="shared" si="54"/>
        <v>0</v>
      </c>
      <c r="DPO59" s="383">
        <f t="shared" si="54"/>
        <v>0</v>
      </c>
      <c r="DPP59" s="383">
        <f t="shared" si="54"/>
        <v>0</v>
      </c>
      <c r="DPQ59" s="383">
        <f t="shared" si="54"/>
        <v>0</v>
      </c>
      <c r="DPR59" s="383">
        <f t="shared" si="54"/>
        <v>0</v>
      </c>
      <c r="DPS59" s="383">
        <f t="shared" si="54"/>
        <v>0</v>
      </c>
      <c r="DPT59" s="383">
        <f t="shared" si="54"/>
        <v>0</v>
      </c>
      <c r="DPU59" s="383">
        <f t="shared" si="54"/>
        <v>0</v>
      </c>
      <c r="DPV59" s="383">
        <f t="shared" si="54"/>
        <v>0</v>
      </c>
      <c r="DPW59" s="383">
        <f t="shared" si="54"/>
        <v>0</v>
      </c>
      <c r="DPX59" s="383">
        <f t="shared" ref="DPX59:DSI59" si="55">DPX56</f>
        <v>0</v>
      </c>
      <c r="DPY59" s="383">
        <f t="shared" si="55"/>
        <v>0</v>
      </c>
      <c r="DPZ59" s="383">
        <f t="shared" si="55"/>
        <v>0</v>
      </c>
      <c r="DQA59" s="383">
        <f t="shared" si="55"/>
        <v>0</v>
      </c>
      <c r="DQB59" s="383">
        <f t="shared" si="55"/>
        <v>0</v>
      </c>
      <c r="DQC59" s="383">
        <f t="shared" si="55"/>
        <v>0</v>
      </c>
      <c r="DQD59" s="383">
        <f t="shared" si="55"/>
        <v>0</v>
      </c>
      <c r="DQE59" s="383">
        <f t="shared" si="55"/>
        <v>0</v>
      </c>
      <c r="DQF59" s="383">
        <f t="shared" si="55"/>
        <v>0</v>
      </c>
      <c r="DQG59" s="383">
        <f t="shared" si="55"/>
        <v>0</v>
      </c>
      <c r="DQH59" s="383">
        <f t="shared" si="55"/>
        <v>0</v>
      </c>
      <c r="DQI59" s="383">
        <f t="shared" si="55"/>
        <v>0</v>
      </c>
      <c r="DQJ59" s="383">
        <f t="shared" si="55"/>
        <v>0</v>
      </c>
      <c r="DQK59" s="383">
        <f t="shared" si="55"/>
        <v>0</v>
      </c>
      <c r="DQL59" s="383">
        <f t="shared" si="55"/>
        <v>0</v>
      </c>
      <c r="DQM59" s="383">
        <f t="shared" si="55"/>
        <v>0</v>
      </c>
      <c r="DQN59" s="383">
        <f t="shared" si="55"/>
        <v>0</v>
      </c>
      <c r="DQO59" s="383">
        <f t="shared" si="55"/>
        <v>0</v>
      </c>
      <c r="DQP59" s="383">
        <f t="shared" si="55"/>
        <v>0</v>
      </c>
      <c r="DQQ59" s="383">
        <f t="shared" si="55"/>
        <v>0</v>
      </c>
      <c r="DQR59" s="383">
        <f t="shared" si="55"/>
        <v>0</v>
      </c>
      <c r="DQS59" s="383">
        <f t="shared" si="55"/>
        <v>0</v>
      </c>
      <c r="DQT59" s="383">
        <f t="shared" si="55"/>
        <v>0</v>
      </c>
      <c r="DQU59" s="383">
        <f t="shared" si="55"/>
        <v>0</v>
      </c>
      <c r="DQV59" s="383">
        <f t="shared" si="55"/>
        <v>0</v>
      </c>
      <c r="DQW59" s="383">
        <f t="shared" si="55"/>
        <v>0</v>
      </c>
      <c r="DQX59" s="383">
        <f t="shared" si="55"/>
        <v>0</v>
      </c>
      <c r="DQY59" s="383">
        <f t="shared" si="55"/>
        <v>0</v>
      </c>
      <c r="DQZ59" s="383">
        <f t="shared" si="55"/>
        <v>0</v>
      </c>
      <c r="DRA59" s="383">
        <f t="shared" si="55"/>
        <v>0</v>
      </c>
      <c r="DRB59" s="383">
        <f t="shared" si="55"/>
        <v>0</v>
      </c>
      <c r="DRC59" s="383">
        <f t="shared" si="55"/>
        <v>0</v>
      </c>
      <c r="DRD59" s="383">
        <f t="shared" si="55"/>
        <v>0</v>
      </c>
      <c r="DRE59" s="383">
        <f t="shared" si="55"/>
        <v>0</v>
      </c>
      <c r="DRF59" s="383">
        <f t="shared" si="55"/>
        <v>0</v>
      </c>
      <c r="DRG59" s="383">
        <f t="shared" si="55"/>
        <v>0</v>
      </c>
      <c r="DRH59" s="383">
        <f t="shared" si="55"/>
        <v>0</v>
      </c>
      <c r="DRI59" s="383">
        <f t="shared" si="55"/>
        <v>0</v>
      </c>
      <c r="DRJ59" s="383">
        <f t="shared" si="55"/>
        <v>0</v>
      </c>
      <c r="DRK59" s="383">
        <f t="shared" si="55"/>
        <v>0</v>
      </c>
      <c r="DRL59" s="383">
        <f t="shared" si="55"/>
        <v>0</v>
      </c>
      <c r="DRM59" s="383">
        <f t="shared" si="55"/>
        <v>0</v>
      </c>
      <c r="DRN59" s="383">
        <f t="shared" si="55"/>
        <v>0</v>
      </c>
      <c r="DRO59" s="383">
        <f t="shared" si="55"/>
        <v>0</v>
      </c>
      <c r="DRP59" s="383">
        <f t="shared" si="55"/>
        <v>0</v>
      </c>
      <c r="DRQ59" s="383">
        <f t="shared" si="55"/>
        <v>0</v>
      </c>
      <c r="DRR59" s="383">
        <f t="shared" si="55"/>
        <v>0</v>
      </c>
      <c r="DRS59" s="383">
        <f t="shared" si="55"/>
        <v>0</v>
      </c>
      <c r="DRT59" s="383">
        <f t="shared" si="55"/>
        <v>0</v>
      </c>
      <c r="DRU59" s="383">
        <f t="shared" si="55"/>
        <v>0</v>
      </c>
      <c r="DRV59" s="383">
        <f t="shared" si="55"/>
        <v>0</v>
      </c>
      <c r="DRW59" s="383">
        <f t="shared" si="55"/>
        <v>0</v>
      </c>
      <c r="DRX59" s="383">
        <f t="shared" si="55"/>
        <v>0</v>
      </c>
      <c r="DRY59" s="383">
        <f t="shared" si="55"/>
        <v>0</v>
      </c>
      <c r="DRZ59" s="383">
        <f t="shared" si="55"/>
        <v>0</v>
      </c>
      <c r="DSA59" s="383">
        <f t="shared" si="55"/>
        <v>0</v>
      </c>
      <c r="DSB59" s="383">
        <f t="shared" si="55"/>
        <v>0</v>
      </c>
      <c r="DSC59" s="383">
        <f t="shared" si="55"/>
        <v>0</v>
      </c>
      <c r="DSD59" s="383">
        <f t="shared" si="55"/>
        <v>0</v>
      </c>
      <c r="DSE59" s="383">
        <f t="shared" si="55"/>
        <v>0</v>
      </c>
      <c r="DSF59" s="383">
        <f t="shared" si="55"/>
        <v>0</v>
      </c>
      <c r="DSG59" s="383">
        <f t="shared" si="55"/>
        <v>0</v>
      </c>
      <c r="DSH59" s="383">
        <f t="shared" si="55"/>
        <v>0</v>
      </c>
      <c r="DSI59" s="383">
        <f t="shared" si="55"/>
        <v>0</v>
      </c>
      <c r="DSJ59" s="383">
        <f t="shared" ref="DSJ59:DUU59" si="56">DSJ56</f>
        <v>0</v>
      </c>
      <c r="DSK59" s="383">
        <f t="shared" si="56"/>
        <v>0</v>
      </c>
      <c r="DSL59" s="383">
        <f t="shared" si="56"/>
        <v>0</v>
      </c>
      <c r="DSM59" s="383">
        <f t="shared" si="56"/>
        <v>0</v>
      </c>
      <c r="DSN59" s="383">
        <f t="shared" si="56"/>
        <v>0</v>
      </c>
      <c r="DSO59" s="383">
        <f t="shared" si="56"/>
        <v>0</v>
      </c>
      <c r="DSP59" s="383">
        <f t="shared" si="56"/>
        <v>0</v>
      </c>
      <c r="DSQ59" s="383">
        <f t="shared" si="56"/>
        <v>0</v>
      </c>
      <c r="DSR59" s="383">
        <f t="shared" si="56"/>
        <v>0</v>
      </c>
      <c r="DSS59" s="383">
        <f t="shared" si="56"/>
        <v>0</v>
      </c>
      <c r="DST59" s="383">
        <f t="shared" si="56"/>
        <v>0</v>
      </c>
      <c r="DSU59" s="383">
        <f t="shared" si="56"/>
        <v>0</v>
      </c>
      <c r="DSV59" s="383">
        <f t="shared" si="56"/>
        <v>0</v>
      </c>
      <c r="DSW59" s="383">
        <f t="shared" si="56"/>
        <v>0</v>
      </c>
      <c r="DSX59" s="383">
        <f t="shared" si="56"/>
        <v>0</v>
      </c>
      <c r="DSY59" s="383">
        <f t="shared" si="56"/>
        <v>0</v>
      </c>
      <c r="DSZ59" s="383">
        <f t="shared" si="56"/>
        <v>0</v>
      </c>
      <c r="DTA59" s="383">
        <f t="shared" si="56"/>
        <v>0</v>
      </c>
      <c r="DTB59" s="383">
        <f t="shared" si="56"/>
        <v>0</v>
      </c>
      <c r="DTC59" s="383">
        <f t="shared" si="56"/>
        <v>0</v>
      </c>
      <c r="DTD59" s="383">
        <f t="shared" si="56"/>
        <v>0</v>
      </c>
      <c r="DTE59" s="383">
        <f t="shared" si="56"/>
        <v>0</v>
      </c>
      <c r="DTF59" s="383">
        <f t="shared" si="56"/>
        <v>0</v>
      </c>
      <c r="DTG59" s="383">
        <f t="shared" si="56"/>
        <v>0</v>
      </c>
      <c r="DTH59" s="383">
        <f t="shared" si="56"/>
        <v>0</v>
      </c>
      <c r="DTI59" s="383">
        <f t="shared" si="56"/>
        <v>0</v>
      </c>
      <c r="DTJ59" s="383">
        <f t="shared" si="56"/>
        <v>0</v>
      </c>
      <c r="DTK59" s="383">
        <f t="shared" si="56"/>
        <v>0</v>
      </c>
      <c r="DTL59" s="383">
        <f t="shared" si="56"/>
        <v>0</v>
      </c>
      <c r="DTM59" s="383">
        <f t="shared" si="56"/>
        <v>0</v>
      </c>
      <c r="DTN59" s="383">
        <f t="shared" si="56"/>
        <v>0</v>
      </c>
      <c r="DTO59" s="383">
        <f t="shared" si="56"/>
        <v>0</v>
      </c>
      <c r="DTP59" s="383">
        <f t="shared" si="56"/>
        <v>0</v>
      </c>
      <c r="DTQ59" s="383">
        <f t="shared" si="56"/>
        <v>0</v>
      </c>
      <c r="DTR59" s="383">
        <f t="shared" si="56"/>
        <v>0</v>
      </c>
      <c r="DTS59" s="383">
        <f t="shared" si="56"/>
        <v>0</v>
      </c>
      <c r="DTT59" s="383">
        <f t="shared" si="56"/>
        <v>0</v>
      </c>
      <c r="DTU59" s="383">
        <f t="shared" si="56"/>
        <v>0</v>
      </c>
      <c r="DTV59" s="383">
        <f t="shared" si="56"/>
        <v>0</v>
      </c>
      <c r="DTW59" s="383">
        <f t="shared" si="56"/>
        <v>0</v>
      </c>
      <c r="DTX59" s="383">
        <f t="shared" si="56"/>
        <v>0</v>
      </c>
      <c r="DTY59" s="383">
        <f t="shared" si="56"/>
        <v>0</v>
      </c>
      <c r="DTZ59" s="383">
        <f t="shared" si="56"/>
        <v>0</v>
      </c>
      <c r="DUA59" s="383">
        <f t="shared" si="56"/>
        <v>0</v>
      </c>
      <c r="DUB59" s="383">
        <f t="shared" si="56"/>
        <v>0</v>
      </c>
      <c r="DUC59" s="383">
        <f t="shared" si="56"/>
        <v>0</v>
      </c>
      <c r="DUD59" s="383">
        <f t="shared" si="56"/>
        <v>0</v>
      </c>
      <c r="DUE59" s="383">
        <f t="shared" si="56"/>
        <v>0</v>
      </c>
      <c r="DUF59" s="383">
        <f t="shared" si="56"/>
        <v>0</v>
      </c>
      <c r="DUG59" s="383">
        <f t="shared" si="56"/>
        <v>0</v>
      </c>
      <c r="DUH59" s="383">
        <f t="shared" si="56"/>
        <v>0</v>
      </c>
      <c r="DUI59" s="383">
        <f t="shared" si="56"/>
        <v>0</v>
      </c>
      <c r="DUJ59" s="383">
        <f t="shared" si="56"/>
        <v>0</v>
      </c>
      <c r="DUK59" s="383">
        <f t="shared" si="56"/>
        <v>0</v>
      </c>
      <c r="DUL59" s="383">
        <f t="shared" si="56"/>
        <v>0</v>
      </c>
      <c r="DUM59" s="383">
        <f t="shared" si="56"/>
        <v>0</v>
      </c>
      <c r="DUN59" s="383">
        <f t="shared" si="56"/>
        <v>0</v>
      </c>
      <c r="DUO59" s="383">
        <f t="shared" si="56"/>
        <v>0</v>
      </c>
      <c r="DUP59" s="383">
        <f t="shared" si="56"/>
        <v>0</v>
      </c>
      <c r="DUQ59" s="383">
        <f t="shared" si="56"/>
        <v>0</v>
      </c>
      <c r="DUR59" s="383">
        <f t="shared" si="56"/>
        <v>0</v>
      </c>
      <c r="DUS59" s="383">
        <f t="shared" si="56"/>
        <v>0</v>
      </c>
      <c r="DUT59" s="383">
        <f t="shared" si="56"/>
        <v>0</v>
      </c>
      <c r="DUU59" s="383">
        <f t="shared" si="56"/>
        <v>0</v>
      </c>
      <c r="DUV59" s="383">
        <f t="shared" ref="DUV59:DXG59" si="57">DUV56</f>
        <v>0</v>
      </c>
      <c r="DUW59" s="383">
        <f t="shared" si="57"/>
        <v>0</v>
      </c>
      <c r="DUX59" s="383">
        <f t="shared" si="57"/>
        <v>0</v>
      </c>
      <c r="DUY59" s="383">
        <f t="shared" si="57"/>
        <v>0</v>
      </c>
      <c r="DUZ59" s="383">
        <f t="shared" si="57"/>
        <v>0</v>
      </c>
      <c r="DVA59" s="383">
        <f t="shared" si="57"/>
        <v>0</v>
      </c>
      <c r="DVB59" s="383">
        <f t="shared" si="57"/>
        <v>0</v>
      </c>
      <c r="DVC59" s="383">
        <f t="shared" si="57"/>
        <v>0</v>
      </c>
      <c r="DVD59" s="383">
        <f t="shared" si="57"/>
        <v>0</v>
      </c>
      <c r="DVE59" s="383">
        <f t="shared" si="57"/>
        <v>0</v>
      </c>
      <c r="DVF59" s="383">
        <f t="shared" si="57"/>
        <v>0</v>
      </c>
      <c r="DVG59" s="383">
        <f t="shared" si="57"/>
        <v>0</v>
      </c>
      <c r="DVH59" s="383">
        <f t="shared" si="57"/>
        <v>0</v>
      </c>
      <c r="DVI59" s="383">
        <f t="shared" si="57"/>
        <v>0</v>
      </c>
      <c r="DVJ59" s="383">
        <f t="shared" si="57"/>
        <v>0</v>
      </c>
      <c r="DVK59" s="383">
        <f t="shared" si="57"/>
        <v>0</v>
      </c>
      <c r="DVL59" s="383">
        <f t="shared" si="57"/>
        <v>0</v>
      </c>
      <c r="DVM59" s="383">
        <f t="shared" si="57"/>
        <v>0</v>
      </c>
      <c r="DVN59" s="383">
        <f t="shared" si="57"/>
        <v>0</v>
      </c>
      <c r="DVO59" s="383">
        <f t="shared" si="57"/>
        <v>0</v>
      </c>
      <c r="DVP59" s="383">
        <f t="shared" si="57"/>
        <v>0</v>
      </c>
      <c r="DVQ59" s="383">
        <f t="shared" si="57"/>
        <v>0</v>
      </c>
      <c r="DVR59" s="383">
        <f t="shared" si="57"/>
        <v>0</v>
      </c>
      <c r="DVS59" s="383">
        <f t="shared" si="57"/>
        <v>0</v>
      </c>
      <c r="DVT59" s="383">
        <f t="shared" si="57"/>
        <v>0</v>
      </c>
      <c r="DVU59" s="383">
        <f t="shared" si="57"/>
        <v>0</v>
      </c>
      <c r="DVV59" s="383">
        <f t="shared" si="57"/>
        <v>0</v>
      </c>
      <c r="DVW59" s="383">
        <f t="shared" si="57"/>
        <v>0</v>
      </c>
      <c r="DVX59" s="383">
        <f t="shared" si="57"/>
        <v>0</v>
      </c>
      <c r="DVY59" s="383">
        <f t="shared" si="57"/>
        <v>0</v>
      </c>
      <c r="DVZ59" s="383">
        <f t="shared" si="57"/>
        <v>0</v>
      </c>
      <c r="DWA59" s="383">
        <f t="shared" si="57"/>
        <v>0</v>
      </c>
      <c r="DWB59" s="383">
        <f t="shared" si="57"/>
        <v>0</v>
      </c>
      <c r="DWC59" s="383">
        <f t="shared" si="57"/>
        <v>0</v>
      </c>
      <c r="DWD59" s="383">
        <f t="shared" si="57"/>
        <v>0</v>
      </c>
      <c r="DWE59" s="383">
        <f t="shared" si="57"/>
        <v>0</v>
      </c>
      <c r="DWF59" s="383">
        <f t="shared" si="57"/>
        <v>0</v>
      </c>
      <c r="DWG59" s="383">
        <f t="shared" si="57"/>
        <v>0</v>
      </c>
      <c r="DWH59" s="383">
        <f t="shared" si="57"/>
        <v>0</v>
      </c>
      <c r="DWI59" s="383">
        <f t="shared" si="57"/>
        <v>0</v>
      </c>
      <c r="DWJ59" s="383">
        <f t="shared" si="57"/>
        <v>0</v>
      </c>
      <c r="DWK59" s="383">
        <f t="shared" si="57"/>
        <v>0</v>
      </c>
      <c r="DWL59" s="383">
        <f t="shared" si="57"/>
        <v>0</v>
      </c>
      <c r="DWM59" s="383">
        <f t="shared" si="57"/>
        <v>0</v>
      </c>
      <c r="DWN59" s="383">
        <f t="shared" si="57"/>
        <v>0</v>
      </c>
      <c r="DWO59" s="383">
        <f t="shared" si="57"/>
        <v>0</v>
      </c>
      <c r="DWP59" s="383">
        <f t="shared" si="57"/>
        <v>0</v>
      </c>
      <c r="DWQ59" s="383">
        <f t="shared" si="57"/>
        <v>0</v>
      </c>
      <c r="DWR59" s="383">
        <f t="shared" si="57"/>
        <v>0</v>
      </c>
      <c r="DWS59" s="383">
        <f t="shared" si="57"/>
        <v>0</v>
      </c>
      <c r="DWT59" s="383">
        <f t="shared" si="57"/>
        <v>0</v>
      </c>
      <c r="DWU59" s="383">
        <f t="shared" si="57"/>
        <v>0</v>
      </c>
      <c r="DWV59" s="383">
        <f t="shared" si="57"/>
        <v>0</v>
      </c>
      <c r="DWW59" s="383">
        <f t="shared" si="57"/>
        <v>0</v>
      </c>
      <c r="DWX59" s="383">
        <f t="shared" si="57"/>
        <v>0</v>
      </c>
      <c r="DWY59" s="383">
        <f t="shared" si="57"/>
        <v>0</v>
      </c>
      <c r="DWZ59" s="383">
        <f t="shared" si="57"/>
        <v>0</v>
      </c>
      <c r="DXA59" s="383">
        <f t="shared" si="57"/>
        <v>0</v>
      </c>
      <c r="DXB59" s="383">
        <f t="shared" si="57"/>
        <v>0</v>
      </c>
      <c r="DXC59" s="383">
        <f t="shared" si="57"/>
        <v>0</v>
      </c>
      <c r="DXD59" s="383">
        <f t="shared" si="57"/>
        <v>0</v>
      </c>
      <c r="DXE59" s="383">
        <f t="shared" si="57"/>
        <v>0</v>
      </c>
      <c r="DXF59" s="383">
        <f t="shared" si="57"/>
        <v>0</v>
      </c>
      <c r="DXG59" s="383">
        <f t="shared" si="57"/>
        <v>0</v>
      </c>
      <c r="DXH59" s="383">
        <f t="shared" ref="DXH59:DZS59" si="58">DXH56</f>
        <v>0</v>
      </c>
      <c r="DXI59" s="383">
        <f t="shared" si="58"/>
        <v>0</v>
      </c>
      <c r="DXJ59" s="383">
        <f t="shared" si="58"/>
        <v>0</v>
      </c>
      <c r="DXK59" s="383">
        <f t="shared" si="58"/>
        <v>0</v>
      </c>
      <c r="DXL59" s="383">
        <f t="shared" si="58"/>
        <v>0</v>
      </c>
      <c r="DXM59" s="383">
        <f t="shared" si="58"/>
        <v>0</v>
      </c>
      <c r="DXN59" s="383">
        <f t="shared" si="58"/>
        <v>0</v>
      </c>
      <c r="DXO59" s="383">
        <f t="shared" si="58"/>
        <v>0</v>
      </c>
      <c r="DXP59" s="383">
        <f t="shared" si="58"/>
        <v>0</v>
      </c>
      <c r="DXQ59" s="383">
        <f t="shared" si="58"/>
        <v>0</v>
      </c>
      <c r="DXR59" s="383">
        <f t="shared" si="58"/>
        <v>0</v>
      </c>
      <c r="DXS59" s="383">
        <f t="shared" si="58"/>
        <v>0</v>
      </c>
      <c r="DXT59" s="383">
        <f t="shared" si="58"/>
        <v>0</v>
      </c>
      <c r="DXU59" s="383">
        <f t="shared" si="58"/>
        <v>0</v>
      </c>
      <c r="DXV59" s="383">
        <f t="shared" si="58"/>
        <v>0</v>
      </c>
      <c r="DXW59" s="383">
        <f t="shared" si="58"/>
        <v>0</v>
      </c>
      <c r="DXX59" s="383">
        <f t="shared" si="58"/>
        <v>0</v>
      </c>
      <c r="DXY59" s="383">
        <f t="shared" si="58"/>
        <v>0</v>
      </c>
      <c r="DXZ59" s="383">
        <f t="shared" si="58"/>
        <v>0</v>
      </c>
      <c r="DYA59" s="383">
        <f t="shared" si="58"/>
        <v>0</v>
      </c>
      <c r="DYB59" s="383">
        <f t="shared" si="58"/>
        <v>0</v>
      </c>
      <c r="DYC59" s="383">
        <f t="shared" si="58"/>
        <v>0</v>
      </c>
      <c r="DYD59" s="383">
        <f t="shared" si="58"/>
        <v>0</v>
      </c>
      <c r="DYE59" s="383">
        <f t="shared" si="58"/>
        <v>0</v>
      </c>
      <c r="DYF59" s="383">
        <f t="shared" si="58"/>
        <v>0</v>
      </c>
      <c r="DYG59" s="383">
        <f t="shared" si="58"/>
        <v>0</v>
      </c>
      <c r="DYH59" s="383">
        <f t="shared" si="58"/>
        <v>0</v>
      </c>
      <c r="DYI59" s="383">
        <f t="shared" si="58"/>
        <v>0</v>
      </c>
      <c r="DYJ59" s="383">
        <f t="shared" si="58"/>
        <v>0</v>
      </c>
      <c r="DYK59" s="383">
        <f t="shared" si="58"/>
        <v>0</v>
      </c>
      <c r="DYL59" s="383">
        <f t="shared" si="58"/>
        <v>0</v>
      </c>
      <c r="DYM59" s="383">
        <f t="shared" si="58"/>
        <v>0</v>
      </c>
      <c r="DYN59" s="383">
        <f t="shared" si="58"/>
        <v>0</v>
      </c>
      <c r="DYO59" s="383">
        <f t="shared" si="58"/>
        <v>0</v>
      </c>
      <c r="DYP59" s="383">
        <f t="shared" si="58"/>
        <v>0</v>
      </c>
      <c r="DYQ59" s="383">
        <f t="shared" si="58"/>
        <v>0</v>
      </c>
      <c r="DYR59" s="383">
        <f t="shared" si="58"/>
        <v>0</v>
      </c>
      <c r="DYS59" s="383">
        <f t="shared" si="58"/>
        <v>0</v>
      </c>
      <c r="DYT59" s="383">
        <f t="shared" si="58"/>
        <v>0</v>
      </c>
      <c r="DYU59" s="383">
        <f t="shared" si="58"/>
        <v>0</v>
      </c>
      <c r="DYV59" s="383">
        <f t="shared" si="58"/>
        <v>0</v>
      </c>
      <c r="DYW59" s="383">
        <f t="shared" si="58"/>
        <v>0</v>
      </c>
      <c r="DYX59" s="383">
        <f t="shared" si="58"/>
        <v>0</v>
      </c>
      <c r="DYY59" s="383">
        <f t="shared" si="58"/>
        <v>0</v>
      </c>
      <c r="DYZ59" s="383">
        <f t="shared" si="58"/>
        <v>0</v>
      </c>
      <c r="DZA59" s="383">
        <f t="shared" si="58"/>
        <v>0</v>
      </c>
      <c r="DZB59" s="383">
        <f t="shared" si="58"/>
        <v>0</v>
      </c>
      <c r="DZC59" s="383">
        <f t="shared" si="58"/>
        <v>0</v>
      </c>
      <c r="DZD59" s="383">
        <f t="shared" si="58"/>
        <v>0</v>
      </c>
      <c r="DZE59" s="383">
        <f t="shared" si="58"/>
        <v>0</v>
      </c>
      <c r="DZF59" s="383">
        <f t="shared" si="58"/>
        <v>0</v>
      </c>
      <c r="DZG59" s="383">
        <f t="shared" si="58"/>
        <v>0</v>
      </c>
      <c r="DZH59" s="383">
        <f t="shared" si="58"/>
        <v>0</v>
      </c>
      <c r="DZI59" s="383">
        <f t="shared" si="58"/>
        <v>0</v>
      </c>
      <c r="DZJ59" s="383">
        <f t="shared" si="58"/>
        <v>0</v>
      </c>
      <c r="DZK59" s="383">
        <f t="shared" si="58"/>
        <v>0</v>
      </c>
      <c r="DZL59" s="383">
        <f t="shared" si="58"/>
        <v>0</v>
      </c>
      <c r="DZM59" s="383">
        <f t="shared" si="58"/>
        <v>0</v>
      </c>
      <c r="DZN59" s="383">
        <f t="shared" si="58"/>
        <v>0</v>
      </c>
      <c r="DZO59" s="383">
        <f t="shared" si="58"/>
        <v>0</v>
      </c>
      <c r="DZP59" s="383">
        <f t="shared" si="58"/>
        <v>0</v>
      </c>
      <c r="DZQ59" s="383">
        <f t="shared" si="58"/>
        <v>0</v>
      </c>
      <c r="DZR59" s="383">
        <f t="shared" si="58"/>
        <v>0</v>
      </c>
      <c r="DZS59" s="383">
        <f t="shared" si="58"/>
        <v>0</v>
      </c>
      <c r="DZT59" s="383">
        <f t="shared" ref="DZT59:ECE59" si="59">DZT56</f>
        <v>0</v>
      </c>
      <c r="DZU59" s="383">
        <f t="shared" si="59"/>
        <v>0</v>
      </c>
      <c r="DZV59" s="383">
        <f t="shared" si="59"/>
        <v>0</v>
      </c>
      <c r="DZW59" s="383">
        <f t="shared" si="59"/>
        <v>0</v>
      </c>
      <c r="DZX59" s="383">
        <f t="shared" si="59"/>
        <v>0</v>
      </c>
      <c r="DZY59" s="383">
        <f t="shared" si="59"/>
        <v>0</v>
      </c>
      <c r="DZZ59" s="383">
        <f t="shared" si="59"/>
        <v>0</v>
      </c>
      <c r="EAA59" s="383">
        <f t="shared" si="59"/>
        <v>0</v>
      </c>
      <c r="EAB59" s="383">
        <f t="shared" si="59"/>
        <v>0</v>
      </c>
      <c r="EAC59" s="383">
        <f t="shared" si="59"/>
        <v>0</v>
      </c>
      <c r="EAD59" s="383">
        <f t="shared" si="59"/>
        <v>0</v>
      </c>
      <c r="EAE59" s="383">
        <f t="shared" si="59"/>
        <v>0</v>
      </c>
      <c r="EAF59" s="383">
        <f t="shared" si="59"/>
        <v>0</v>
      </c>
      <c r="EAG59" s="383">
        <f t="shared" si="59"/>
        <v>0</v>
      </c>
      <c r="EAH59" s="383">
        <f t="shared" si="59"/>
        <v>0</v>
      </c>
      <c r="EAI59" s="383">
        <f t="shared" si="59"/>
        <v>0</v>
      </c>
      <c r="EAJ59" s="383">
        <f t="shared" si="59"/>
        <v>0</v>
      </c>
      <c r="EAK59" s="383">
        <f t="shared" si="59"/>
        <v>0</v>
      </c>
      <c r="EAL59" s="383">
        <f t="shared" si="59"/>
        <v>0</v>
      </c>
      <c r="EAM59" s="383">
        <f t="shared" si="59"/>
        <v>0</v>
      </c>
      <c r="EAN59" s="383">
        <f t="shared" si="59"/>
        <v>0</v>
      </c>
      <c r="EAO59" s="383">
        <f t="shared" si="59"/>
        <v>0</v>
      </c>
      <c r="EAP59" s="383">
        <f t="shared" si="59"/>
        <v>0</v>
      </c>
      <c r="EAQ59" s="383">
        <f t="shared" si="59"/>
        <v>0</v>
      </c>
      <c r="EAR59" s="383">
        <f t="shared" si="59"/>
        <v>0</v>
      </c>
      <c r="EAS59" s="383">
        <f t="shared" si="59"/>
        <v>0</v>
      </c>
      <c r="EAT59" s="383">
        <f t="shared" si="59"/>
        <v>0</v>
      </c>
      <c r="EAU59" s="383">
        <f t="shared" si="59"/>
        <v>0</v>
      </c>
      <c r="EAV59" s="383">
        <f t="shared" si="59"/>
        <v>0</v>
      </c>
      <c r="EAW59" s="383">
        <f t="shared" si="59"/>
        <v>0</v>
      </c>
      <c r="EAX59" s="383">
        <f t="shared" si="59"/>
        <v>0</v>
      </c>
      <c r="EAY59" s="383">
        <f t="shared" si="59"/>
        <v>0</v>
      </c>
      <c r="EAZ59" s="383">
        <f t="shared" si="59"/>
        <v>0</v>
      </c>
      <c r="EBA59" s="383">
        <f t="shared" si="59"/>
        <v>0</v>
      </c>
      <c r="EBB59" s="383">
        <f t="shared" si="59"/>
        <v>0</v>
      </c>
      <c r="EBC59" s="383">
        <f t="shared" si="59"/>
        <v>0</v>
      </c>
      <c r="EBD59" s="383">
        <f t="shared" si="59"/>
        <v>0</v>
      </c>
      <c r="EBE59" s="383">
        <f t="shared" si="59"/>
        <v>0</v>
      </c>
      <c r="EBF59" s="383">
        <f t="shared" si="59"/>
        <v>0</v>
      </c>
      <c r="EBG59" s="383">
        <f t="shared" si="59"/>
        <v>0</v>
      </c>
      <c r="EBH59" s="383">
        <f t="shared" si="59"/>
        <v>0</v>
      </c>
      <c r="EBI59" s="383">
        <f t="shared" si="59"/>
        <v>0</v>
      </c>
      <c r="EBJ59" s="383">
        <f t="shared" si="59"/>
        <v>0</v>
      </c>
      <c r="EBK59" s="383">
        <f t="shared" si="59"/>
        <v>0</v>
      </c>
      <c r="EBL59" s="383">
        <f t="shared" si="59"/>
        <v>0</v>
      </c>
      <c r="EBM59" s="383">
        <f t="shared" si="59"/>
        <v>0</v>
      </c>
      <c r="EBN59" s="383">
        <f t="shared" si="59"/>
        <v>0</v>
      </c>
      <c r="EBO59" s="383">
        <f t="shared" si="59"/>
        <v>0</v>
      </c>
      <c r="EBP59" s="383">
        <f t="shared" si="59"/>
        <v>0</v>
      </c>
      <c r="EBQ59" s="383">
        <f t="shared" si="59"/>
        <v>0</v>
      </c>
      <c r="EBR59" s="383">
        <f t="shared" si="59"/>
        <v>0</v>
      </c>
      <c r="EBS59" s="383">
        <f t="shared" si="59"/>
        <v>0</v>
      </c>
      <c r="EBT59" s="383">
        <f t="shared" si="59"/>
        <v>0</v>
      </c>
      <c r="EBU59" s="383">
        <f t="shared" si="59"/>
        <v>0</v>
      </c>
      <c r="EBV59" s="383">
        <f t="shared" si="59"/>
        <v>0</v>
      </c>
      <c r="EBW59" s="383">
        <f t="shared" si="59"/>
        <v>0</v>
      </c>
      <c r="EBX59" s="383">
        <f t="shared" si="59"/>
        <v>0</v>
      </c>
      <c r="EBY59" s="383">
        <f t="shared" si="59"/>
        <v>0</v>
      </c>
      <c r="EBZ59" s="383">
        <f t="shared" si="59"/>
        <v>0</v>
      </c>
      <c r="ECA59" s="383">
        <f t="shared" si="59"/>
        <v>0</v>
      </c>
      <c r="ECB59" s="383">
        <f t="shared" si="59"/>
        <v>0</v>
      </c>
      <c r="ECC59" s="383">
        <f t="shared" si="59"/>
        <v>0</v>
      </c>
      <c r="ECD59" s="383">
        <f t="shared" si="59"/>
        <v>0</v>
      </c>
      <c r="ECE59" s="383">
        <f t="shared" si="59"/>
        <v>0</v>
      </c>
      <c r="ECF59" s="383">
        <f t="shared" ref="ECF59:EEQ59" si="60">ECF56</f>
        <v>0</v>
      </c>
      <c r="ECG59" s="383">
        <f t="shared" si="60"/>
        <v>0</v>
      </c>
      <c r="ECH59" s="383">
        <f t="shared" si="60"/>
        <v>0</v>
      </c>
      <c r="ECI59" s="383">
        <f t="shared" si="60"/>
        <v>0</v>
      </c>
      <c r="ECJ59" s="383">
        <f t="shared" si="60"/>
        <v>0</v>
      </c>
      <c r="ECK59" s="383">
        <f t="shared" si="60"/>
        <v>0</v>
      </c>
      <c r="ECL59" s="383">
        <f t="shared" si="60"/>
        <v>0</v>
      </c>
      <c r="ECM59" s="383">
        <f t="shared" si="60"/>
        <v>0</v>
      </c>
      <c r="ECN59" s="383">
        <f t="shared" si="60"/>
        <v>0</v>
      </c>
      <c r="ECO59" s="383">
        <f t="shared" si="60"/>
        <v>0</v>
      </c>
      <c r="ECP59" s="383">
        <f t="shared" si="60"/>
        <v>0</v>
      </c>
      <c r="ECQ59" s="383">
        <f t="shared" si="60"/>
        <v>0</v>
      </c>
      <c r="ECR59" s="383">
        <f t="shared" si="60"/>
        <v>0</v>
      </c>
      <c r="ECS59" s="383">
        <f t="shared" si="60"/>
        <v>0</v>
      </c>
      <c r="ECT59" s="383">
        <f t="shared" si="60"/>
        <v>0</v>
      </c>
      <c r="ECU59" s="383">
        <f t="shared" si="60"/>
        <v>0</v>
      </c>
      <c r="ECV59" s="383">
        <f t="shared" si="60"/>
        <v>0</v>
      </c>
      <c r="ECW59" s="383">
        <f t="shared" si="60"/>
        <v>0</v>
      </c>
      <c r="ECX59" s="383">
        <f t="shared" si="60"/>
        <v>0</v>
      </c>
      <c r="ECY59" s="383">
        <f t="shared" si="60"/>
        <v>0</v>
      </c>
      <c r="ECZ59" s="383">
        <f t="shared" si="60"/>
        <v>0</v>
      </c>
      <c r="EDA59" s="383">
        <f t="shared" si="60"/>
        <v>0</v>
      </c>
      <c r="EDB59" s="383">
        <f t="shared" si="60"/>
        <v>0</v>
      </c>
      <c r="EDC59" s="383">
        <f t="shared" si="60"/>
        <v>0</v>
      </c>
      <c r="EDD59" s="383">
        <f t="shared" si="60"/>
        <v>0</v>
      </c>
      <c r="EDE59" s="383">
        <f t="shared" si="60"/>
        <v>0</v>
      </c>
      <c r="EDF59" s="383">
        <f t="shared" si="60"/>
        <v>0</v>
      </c>
      <c r="EDG59" s="383">
        <f t="shared" si="60"/>
        <v>0</v>
      </c>
      <c r="EDH59" s="383">
        <f t="shared" si="60"/>
        <v>0</v>
      </c>
      <c r="EDI59" s="383">
        <f t="shared" si="60"/>
        <v>0</v>
      </c>
      <c r="EDJ59" s="383">
        <f t="shared" si="60"/>
        <v>0</v>
      </c>
      <c r="EDK59" s="383">
        <f t="shared" si="60"/>
        <v>0</v>
      </c>
      <c r="EDL59" s="383">
        <f t="shared" si="60"/>
        <v>0</v>
      </c>
      <c r="EDM59" s="383">
        <f t="shared" si="60"/>
        <v>0</v>
      </c>
      <c r="EDN59" s="383">
        <f t="shared" si="60"/>
        <v>0</v>
      </c>
      <c r="EDO59" s="383">
        <f t="shared" si="60"/>
        <v>0</v>
      </c>
      <c r="EDP59" s="383">
        <f t="shared" si="60"/>
        <v>0</v>
      </c>
      <c r="EDQ59" s="383">
        <f t="shared" si="60"/>
        <v>0</v>
      </c>
      <c r="EDR59" s="383">
        <f t="shared" si="60"/>
        <v>0</v>
      </c>
      <c r="EDS59" s="383">
        <f t="shared" si="60"/>
        <v>0</v>
      </c>
      <c r="EDT59" s="383">
        <f t="shared" si="60"/>
        <v>0</v>
      </c>
      <c r="EDU59" s="383">
        <f t="shared" si="60"/>
        <v>0</v>
      </c>
      <c r="EDV59" s="383">
        <f t="shared" si="60"/>
        <v>0</v>
      </c>
      <c r="EDW59" s="383">
        <f t="shared" si="60"/>
        <v>0</v>
      </c>
      <c r="EDX59" s="383">
        <f t="shared" si="60"/>
        <v>0</v>
      </c>
      <c r="EDY59" s="383">
        <f t="shared" si="60"/>
        <v>0</v>
      </c>
      <c r="EDZ59" s="383">
        <f t="shared" si="60"/>
        <v>0</v>
      </c>
      <c r="EEA59" s="383">
        <f t="shared" si="60"/>
        <v>0</v>
      </c>
      <c r="EEB59" s="383">
        <f t="shared" si="60"/>
        <v>0</v>
      </c>
      <c r="EEC59" s="383">
        <f t="shared" si="60"/>
        <v>0</v>
      </c>
      <c r="EED59" s="383">
        <f t="shared" si="60"/>
        <v>0</v>
      </c>
      <c r="EEE59" s="383">
        <f t="shared" si="60"/>
        <v>0</v>
      </c>
      <c r="EEF59" s="383">
        <f t="shared" si="60"/>
        <v>0</v>
      </c>
      <c r="EEG59" s="383">
        <f t="shared" si="60"/>
        <v>0</v>
      </c>
      <c r="EEH59" s="383">
        <f t="shared" si="60"/>
        <v>0</v>
      </c>
      <c r="EEI59" s="383">
        <f t="shared" si="60"/>
        <v>0</v>
      </c>
      <c r="EEJ59" s="383">
        <f t="shared" si="60"/>
        <v>0</v>
      </c>
      <c r="EEK59" s="383">
        <f t="shared" si="60"/>
        <v>0</v>
      </c>
      <c r="EEL59" s="383">
        <f t="shared" si="60"/>
        <v>0</v>
      </c>
      <c r="EEM59" s="383">
        <f t="shared" si="60"/>
        <v>0</v>
      </c>
      <c r="EEN59" s="383">
        <f t="shared" si="60"/>
        <v>0</v>
      </c>
      <c r="EEO59" s="383">
        <f t="shared" si="60"/>
        <v>0</v>
      </c>
      <c r="EEP59" s="383">
        <f t="shared" si="60"/>
        <v>0</v>
      </c>
      <c r="EEQ59" s="383">
        <f t="shared" si="60"/>
        <v>0</v>
      </c>
      <c r="EER59" s="383">
        <f t="shared" ref="EER59:EHC59" si="61">EER56</f>
        <v>0</v>
      </c>
      <c r="EES59" s="383">
        <f t="shared" si="61"/>
        <v>0</v>
      </c>
      <c r="EET59" s="383">
        <f t="shared" si="61"/>
        <v>0</v>
      </c>
      <c r="EEU59" s="383">
        <f t="shared" si="61"/>
        <v>0</v>
      </c>
      <c r="EEV59" s="383">
        <f t="shared" si="61"/>
        <v>0</v>
      </c>
      <c r="EEW59" s="383">
        <f t="shared" si="61"/>
        <v>0</v>
      </c>
      <c r="EEX59" s="383">
        <f t="shared" si="61"/>
        <v>0</v>
      </c>
      <c r="EEY59" s="383">
        <f t="shared" si="61"/>
        <v>0</v>
      </c>
      <c r="EEZ59" s="383">
        <f t="shared" si="61"/>
        <v>0</v>
      </c>
      <c r="EFA59" s="383">
        <f t="shared" si="61"/>
        <v>0</v>
      </c>
      <c r="EFB59" s="383">
        <f t="shared" si="61"/>
        <v>0</v>
      </c>
      <c r="EFC59" s="383">
        <f t="shared" si="61"/>
        <v>0</v>
      </c>
      <c r="EFD59" s="383">
        <f t="shared" si="61"/>
        <v>0</v>
      </c>
      <c r="EFE59" s="383">
        <f t="shared" si="61"/>
        <v>0</v>
      </c>
      <c r="EFF59" s="383">
        <f t="shared" si="61"/>
        <v>0</v>
      </c>
      <c r="EFG59" s="383">
        <f t="shared" si="61"/>
        <v>0</v>
      </c>
      <c r="EFH59" s="383">
        <f t="shared" si="61"/>
        <v>0</v>
      </c>
      <c r="EFI59" s="383">
        <f t="shared" si="61"/>
        <v>0</v>
      </c>
      <c r="EFJ59" s="383">
        <f t="shared" si="61"/>
        <v>0</v>
      </c>
      <c r="EFK59" s="383">
        <f t="shared" si="61"/>
        <v>0</v>
      </c>
      <c r="EFL59" s="383">
        <f t="shared" si="61"/>
        <v>0</v>
      </c>
      <c r="EFM59" s="383">
        <f t="shared" si="61"/>
        <v>0</v>
      </c>
      <c r="EFN59" s="383">
        <f t="shared" si="61"/>
        <v>0</v>
      </c>
      <c r="EFO59" s="383">
        <f t="shared" si="61"/>
        <v>0</v>
      </c>
      <c r="EFP59" s="383">
        <f t="shared" si="61"/>
        <v>0</v>
      </c>
      <c r="EFQ59" s="383">
        <f t="shared" si="61"/>
        <v>0</v>
      </c>
      <c r="EFR59" s="383">
        <f t="shared" si="61"/>
        <v>0</v>
      </c>
      <c r="EFS59" s="383">
        <f t="shared" si="61"/>
        <v>0</v>
      </c>
      <c r="EFT59" s="383">
        <f t="shared" si="61"/>
        <v>0</v>
      </c>
      <c r="EFU59" s="383">
        <f t="shared" si="61"/>
        <v>0</v>
      </c>
      <c r="EFV59" s="383">
        <f t="shared" si="61"/>
        <v>0</v>
      </c>
      <c r="EFW59" s="383">
        <f t="shared" si="61"/>
        <v>0</v>
      </c>
      <c r="EFX59" s="383">
        <f t="shared" si="61"/>
        <v>0</v>
      </c>
      <c r="EFY59" s="383">
        <f t="shared" si="61"/>
        <v>0</v>
      </c>
      <c r="EFZ59" s="383">
        <f t="shared" si="61"/>
        <v>0</v>
      </c>
      <c r="EGA59" s="383">
        <f t="shared" si="61"/>
        <v>0</v>
      </c>
      <c r="EGB59" s="383">
        <f t="shared" si="61"/>
        <v>0</v>
      </c>
      <c r="EGC59" s="383">
        <f t="shared" si="61"/>
        <v>0</v>
      </c>
      <c r="EGD59" s="383">
        <f t="shared" si="61"/>
        <v>0</v>
      </c>
      <c r="EGE59" s="383">
        <f t="shared" si="61"/>
        <v>0</v>
      </c>
      <c r="EGF59" s="383">
        <f t="shared" si="61"/>
        <v>0</v>
      </c>
      <c r="EGG59" s="383">
        <f t="shared" si="61"/>
        <v>0</v>
      </c>
      <c r="EGH59" s="383">
        <f t="shared" si="61"/>
        <v>0</v>
      </c>
      <c r="EGI59" s="383">
        <f t="shared" si="61"/>
        <v>0</v>
      </c>
      <c r="EGJ59" s="383">
        <f t="shared" si="61"/>
        <v>0</v>
      </c>
      <c r="EGK59" s="383">
        <f t="shared" si="61"/>
        <v>0</v>
      </c>
      <c r="EGL59" s="383">
        <f t="shared" si="61"/>
        <v>0</v>
      </c>
      <c r="EGM59" s="383">
        <f t="shared" si="61"/>
        <v>0</v>
      </c>
      <c r="EGN59" s="383">
        <f t="shared" si="61"/>
        <v>0</v>
      </c>
      <c r="EGO59" s="383">
        <f t="shared" si="61"/>
        <v>0</v>
      </c>
      <c r="EGP59" s="383">
        <f t="shared" si="61"/>
        <v>0</v>
      </c>
      <c r="EGQ59" s="383">
        <f t="shared" si="61"/>
        <v>0</v>
      </c>
      <c r="EGR59" s="383">
        <f t="shared" si="61"/>
        <v>0</v>
      </c>
      <c r="EGS59" s="383">
        <f t="shared" si="61"/>
        <v>0</v>
      </c>
      <c r="EGT59" s="383">
        <f t="shared" si="61"/>
        <v>0</v>
      </c>
      <c r="EGU59" s="383">
        <f t="shared" si="61"/>
        <v>0</v>
      </c>
      <c r="EGV59" s="383">
        <f t="shared" si="61"/>
        <v>0</v>
      </c>
      <c r="EGW59" s="383">
        <f t="shared" si="61"/>
        <v>0</v>
      </c>
      <c r="EGX59" s="383">
        <f t="shared" si="61"/>
        <v>0</v>
      </c>
      <c r="EGY59" s="383">
        <f t="shared" si="61"/>
        <v>0</v>
      </c>
      <c r="EGZ59" s="383">
        <f t="shared" si="61"/>
        <v>0</v>
      </c>
      <c r="EHA59" s="383">
        <f t="shared" si="61"/>
        <v>0</v>
      </c>
      <c r="EHB59" s="383">
        <f t="shared" si="61"/>
        <v>0</v>
      </c>
      <c r="EHC59" s="383">
        <f t="shared" si="61"/>
        <v>0</v>
      </c>
      <c r="EHD59" s="383">
        <f t="shared" ref="EHD59:EJO59" si="62">EHD56</f>
        <v>0</v>
      </c>
      <c r="EHE59" s="383">
        <f t="shared" si="62"/>
        <v>0</v>
      </c>
      <c r="EHF59" s="383">
        <f t="shared" si="62"/>
        <v>0</v>
      </c>
      <c r="EHG59" s="383">
        <f t="shared" si="62"/>
        <v>0</v>
      </c>
      <c r="EHH59" s="383">
        <f t="shared" si="62"/>
        <v>0</v>
      </c>
      <c r="EHI59" s="383">
        <f t="shared" si="62"/>
        <v>0</v>
      </c>
      <c r="EHJ59" s="383">
        <f t="shared" si="62"/>
        <v>0</v>
      </c>
      <c r="EHK59" s="383">
        <f t="shared" si="62"/>
        <v>0</v>
      </c>
      <c r="EHL59" s="383">
        <f t="shared" si="62"/>
        <v>0</v>
      </c>
      <c r="EHM59" s="383">
        <f t="shared" si="62"/>
        <v>0</v>
      </c>
      <c r="EHN59" s="383">
        <f t="shared" si="62"/>
        <v>0</v>
      </c>
      <c r="EHO59" s="383">
        <f t="shared" si="62"/>
        <v>0</v>
      </c>
      <c r="EHP59" s="383">
        <f t="shared" si="62"/>
        <v>0</v>
      </c>
      <c r="EHQ59" s="383">
        <f t="shared" si="62"/>
        <v>0</v>
      </c>
      <c r="EHR59" s="383">
        <f t="shared" si="62"/>
        <v>0</v>
      </c>
      <c r="EHS59" s="383">
        <f t="shared" si="62"/>
        <v>0</v>
      </c>
      <c r="EHT59" s="383">
        <f t="shared" si="62"/>
        <v>0</v>
      </c>
      <c r="EHU59" s="383">
        <f t="shared" si="62"/>
        <v>0</v>
      </c>
      <c r="EHV59" s="383">
        <f t="shared" si="62"/>
        <v>0</v>
      </c>
      <c r="EHW59" s="383">
        <f t="shared" si="62"/>
        <v>0</v>
      </c>
      <c r="EHX59" s="383">
        <f t="shared" si="62"/>
        <v>0</v>
      </c>
      <c r="EHY59" s="383">
        <f t="shared" si="62"/>
        <v>0</v>
      </c>
      <c r="EHZ59" s="383">
        <f t="shared" si="62"/>
        <v>0</v>
      </c>
      <c r="EIA59" s="383">
        <f t="shared" si="62"/>
        <v>0</v>
      </c>
      <c r="EIB59" s="383">
        <f t="shared" si="62"/>
        <v>0</v>
      </c>
      <c r="EIC59" s="383">
        <f t="shared" si="62"/>
        <v>0</v>
      </c>
      <c r="EID59" s="383">
        <f t="shared" si="62"/>
        <v>0</v>
      </c>
      <c r="EIE59" s="383">
        <f t="shared" si="62"/>
        <v>0</v>
      </c>
      <c r="EIF59" s="383">
        <f t="shared" si="62"/>
        <v>0</v>
      </c>
      <c r="EIG59" s="383">
        <f t="shared" si="62"/>
        <v>0</v>
      </c>
      <c r="EIH59" s="383">
        <f t="shared" si="62"/>
        <v>0</v>
      </c>
      <c r="EII59" s="383">
        <f t="shared" si="62"/>
        <v>0</v>
      </c>
      <c r="EIJ59" s="383">
        <f t="shared" si="62"/>
        <v>0</v>
      </c>
      <c r="EIK59" s="383">
        <f t="shared" si="62"/>
        <v>0</v>
      </c>
      <c r="EIL59" s="383">
        <f t="shared" si="62"/>
        <v>0</v>
      </c>
      <c r="EIM59" s="383">
        <f t="shared" si="62"/>
        <v>0</v>
      </c>
      <c r="EIN59" s="383">
        <f t="shared" si="62"/>
        <v>0</v>
      </c>
      <c r="EIO59" s="383">
        <f t="shared" si="62"/>
        <v>0</v>
      </c>
      <c r="EIP59" s="383">
        <f t="shared" si="62"/>
        <v>0</v>
      </c>
      <c r="EIQ59" s="383">
        <f t="shared" si="62"/>
        <v>0</v>
      </c>
      <c r="EIR59" s="383">
        <f t="shared" si="62"/>
        <v>0</v>
      </c>
      <c r="EIS59" s="383">
        <f t="shared" si="62"/>
        <v>0</v>
      </c>
      <c r="EIT59" s="383">
        <f t="shared" si="62"/>
        <v>0</v>
      </c>
      <c r="EIU59" s="383">
        <f t="shared" si="62"/>
        <v>0</v>
      </c>
      <c r="EIV59" s="383">
        <f t="shared" si="62"/>
        <v>0</v>
      </c>
      <c r="EIW59" s="383">
        <f t="shared" si="62"/>
        <v>0</v>
      </c>
      <c r="EIX59" s="383">
        <f t="shared" si="62"/>
        <v>0</v>
      </c>
      <c r="EIY59" s="383">
        <f t="shared" si="62"/>
        <v>0</v>
      </c>
      <c r="EIZ59" s="383">
        <f t="shared" si="62"/>
        <v>0</v>
      </c>
      <c r="EJA59" s="383">
        <f t="shared" si="62"/>
        <v>0</v>
      </c>
      <c r="EJB59" s="383">
        <f t="shared" si="62"/>
        <v>0</v>
      </c>
      <c r="EJC59" s="383">
        <f t="shared" si="62"/>
        <v>0</v>
      </c>
      <c r="EJD59" s="383">
        <f t="shared" si="62"/>
        <v>0</v>
      </c>
      <c r="EJE59" s="383">
        <f t="shared" si="62"/>
        <v>0</v>
      </c>
      <c r="EJF59" s="383">
        <f t="shared" si="62"/>
        <v>0</v>
      </c>
      <c r="EJG59" s="383">
        <f t="shared" si="62"/>
        <v>0</v>
      </c>
      <c r="EJH59" s="383">
        <f t="shared" si="62"/>
        <v>0</v>
      </c>
      <c r="EJI59" s="383">
        <f t="shared" si="62"/>
        <v>0</v>
      </c>
      <c r="EJJ59" s="383">
        <f t="shared" si="62"/>
        <v>0</v>
      </c>
      <c r="EJK59" s="383">
        <f t="shared" si="62"/>
        <v>0</v>
      </c>
      <c r="EJL59" s="383">
        <f t="shared" si="62"/>
        <v>0</v>
      </c>
      <c r="EJM59" s="383">
        <f t="shared" si="62"/>
        <v>0</v>
      </c>
      <c r="EJN59" s="383">
        <f t="shared" si="62"/>
        <v>0</v>
      </c>
      <c r="EJO59" s="383">
        <f t="shared" si="62"/>
        <v>0</v>
      </c>
      <c r="EJP59" s="383">
        <f t="shared" ref="EJP59:EMA59" si="63">EJP56</f>
        <v>0</v>
      </c>
      <c r="EJQ59" s="383">
        <f t="shared" si="63"/>
        <v>0</v>
      </c>
      <c r="EJR59" s="383">
        <f t="shared" si="63"/>
        <v>0</v>
      </c>
      <c r="EJS59" s="383">
        <f t="shared" si="63"/>
        <v>0</v>
      </c>
      <c r="EJT59" s="383">
        <f t="shared" si="63"/>
        <v>0</v>
      </c>
      <c r="EJU59" s="383">
        <f t="shared" si="63"/>
        <v>0</v>
      </c>
      <c r="EJV59" s="383">
        <f t="shared" si="63"/>
        <v>0</v>
      </c>
      <c r="EJW59" s="383">
        <f t="shared" si="63"/>
        <v>0</v>
      </c>
      <c r="EJX59" s="383">
        <f t="shared" si="63"/>
        <v>0</v>
      </c>
      <c r="EJY59" s="383">
        <f t="shared" si="63"/>
        <v>0</v>
      </c>
      <c r="EJZ59" s="383">
        <f t="shared" si="63"/>
        <v>0</v>
      </c>
      <c r="EKA59" s="383">
        <f t="shared" si="63"/>
        <v>0</v>
      </c>
      <c r="EKB59" s="383">
        <f t="shared" si="63"/>
        <v>0</v>
      </c>
      <c r="EKC59" s="383">
        <f t="shared" si="63"/>
        <v>0</v>
      </c>
      <c r="EKD59" s="383">
        <f t="shared" si="63"/>
        <v>0</v>
      </c>
      <c r="EKE59" s="383">
        <f t="shared" si="63"/>
        <v>0</v>
      </c>
      <c r="EKF59" s="383">
        <f t="shared" si="63"/>
        <v>0</v>
      </c>
      <c r="EKG59" s="383">
        <f t="shared" si="63"/>
        <v>0</v>
      </c>
      <c r="EKH59" s="383">
        <f t="shared" si="63"/>
        <v>0</v>
      </c>
      <c r="EKI59" s="383">
        <f t="shared" si="63"/>
        <v>0</v>
      </c>
      <c r="EKJ59" s="383">
        <f t="shared" si="63"/>
        <v>0</v>
      </c>
      <c r="EKK59" s="383">
        <f t="shared" si="63"/>
        <v>0</v>
      </c>
      <c r="EKL59" s="383">
        <f t="shared" si="63"/>
        <v>0</v>
      </c>
      <c r="EKM59" s="383">
        <f t="shared" si="63"/>
        <v>0</v>
      </c>
      <c r="EKN59" s="383">
        <f t="shared" si="63"/>
        <v>0</v>
      </c>
      <c r="EKO59" s="383">
        <f t="shared" si="63"/>
        <v>0</v>
      </c>
      <c r="EKP59" s="383">
        <f t="shared" si="63"/>
        <v>0</v>
      </c>
      <c r="EKQ59" s="383">
        <f t="shared" si="63"/>
        <v>0</v>
      </c>
      <c r="EKR59" s="383">
        <f t="shared" si="63"/>
        <v>0</v>
      </c>
      <c r="EKS59" s="383">
        <f t="shared" si="63"/>
        <v>0</v>
      </c>
      <c r="EKT59" s="383">
        <f t="shared" si="63"/>
        <v>0</v>
      </c>
      <c r="EKU59" s="383">
        <f t="shared" si="63"/>
        <v>0</v>
      </c>
      <c r="EKV59" s="383">
        <f t="shared" si="63"/>
        <v>0</v>
      </c>
      <c r="EKW59" s="383">
        <f t="shared" si="63"/>
        <v>0</v>
      </c>
      <c r="EKX59" s="383">
        <f t="shared" si="63"/>
        <v>0</v>
      </c>
      <c r="EKY59" s="383">
        <f t="shared" si="63"/>
        <v>0</v>
      </c>
      <c r="EKZ59" s="383">
        <f t="shared" si="63"/>
        <v>0</v>
      </c>
      <c r="ELA59" s="383">
        <f t="shared" si="63"/>
        <v>0</v>
      </c>
      <c r="ELB59" s="383">
        <f t="shared" si="63"/>
        <v>0</v>
      </c>
      <c r="ELC59" s="383">
        <f t="shared" si="63"/>
        <v>0</v>
      </c>
      <c r="ELD59" s="383">
        <f t="shared" si="63"/>
        <v>0</v>
      </c>
      <c r="ELE59" s="383">
        <f t="shared" si="63"/>
        <v>0</v>
      </c>
      <c r="ELF59" s="383">
        <f t="shared" si="63"/>
        <v>0</v>
      </c>
      <c r="ELG59" s="383">
        <f t="shared" si="63"/>
        <v>0</v>
      </c>
      <c r="ELH59" s="383">
        <f t="shared" si="63"/>
        <v>0</v>
      </c>
      <c r="ELI59" s="383">
        <f t="shared" si="63"/>
        <v>0</v>
      </c>
      <c r="ELJ59" s="383">
        <f t="shared" si="63"/>
        <v>0</v>
      </c>
      <c r="ELK59" s="383">
        <f t="shared" si="63"/>
        <v>0</v>
      </c>
      <c r="ELL59" s="383">
        <f t="shared" si="63"/>
        <v>0</v>
      </c>
      <c r="ELM59" s="383">
        <f t="shared" si="63"/>
        <v>0</v>
      </c>
      <c r="ELN59" s="383">
        <f t="shared" si="63"/>
        <v>0</v>
      </c>
      <c r="ELO59" s="383">
        <f t="shared" si="63"/>
        <v>0</v>
      </c>
      <c r="ELP59" s="383">
        <f t="shared" si="63"/>
        <v>0</v>
      </c>
      <c r="ELQ59" s="383">
        <f t="shared" si="63"/>
        <v>0</v>
      </c>
      <c r="ELR59" s="383">
        <f t="shared" si="63"/>
        <v>0</v>
      </c>
      <c r="ELS59" s="383">
        <f t="shared" si="63"/>
        <v>0</v>
      </c>
      <c r="ELT59" s="383">
        <f t="shared" si="63"/>
        <v>0</v>
      </c>
      <c r="ELU59" s="383">
        <f t="shared" si="63"/>
        <v>0</v>
      </c>
      <c r="ELV59" s="383">
        <f t="shared" si="63"/>
        <v>0</v>
      </c>
      <c r="ELW59" s="383">
        <f t="shared" si="63"/>
        <v>0</v>
      </c>
      <c r="ELX59" s="383">
        <f t="shared" si="63"/>
        <v>0</v>
      </c>
      <c r="ELY59" s="383">
        <f t="shared" si="63"/>
        <v>0</v>
      </c>
      <c r="ELZ59" s="383">
        <f t="shared" si="63"/>
        <v>0</v>
      </c>
      <c r="EMA59" s="383">
        <f t="shared" si="63"/>
        <v>0</v>
      </c>
      <c r="EMB59" s="383">
        <f t="shared" ref="EMB59:EOM59" si="64">EMB56</f>
        <v>0</v>
      </c>
      <c r="EMC59" s="383">
        <f t="shared" si="64"/>
        <v>0</v>
      </c>
      <c r="EMD59" s="383">
        <f t="shared" si="64"/>
        <v>0</v>
      </c>
      <c r="EME59" s="383">
        <f t="shared" si="64"/>
        <v>0</v>
      </c>
      <c r="EMF59" s="383">
        <f t="shared" si="64"/>
        <v>0</v>
      </c>
      <c r="EMG59" s="383">
        <f t="shared" si="64"/>
        <v>0</v>
      </c>
      <c r="EMH59" s="383">
        <f t="shared" si="64"/>
        <v>0</v>
      </c>
      <c r="EMI59" s="383">
        <f t="shared" si="64"/>
        <v>0</v>
      </c>
      <c r="EMJ59" s="383">
        <f t="shared" si="64"/>
        <v>0</v>
      </c>
      <c r="EMK59" s="383">
        <f t="shared" si="64"/>
        <v>0</v>
      </c>
      <c r="EML59" s="383">
        <f t="shared" si="64"/>
        <v>0</v>
      </c>
      <c r="EMM59" s="383">
        <f t="shared" si="64"/>
        <v>0</v>
      </c>
      <c r="EMN59" s="383">
        <f t="shared" si="64"/>
        <v>0</v>
      </c>
      <c r="EMO59" s="383">
        <f t="shared" si="64"/>
        <v>0</v>
      </c>
      <c r="EMP59" s="383">
        <f t="shared" si="64"/>
        <v>0</v>
      </c>
      <c r="EMQ59" s="383">
        <f t="shared" si="64"/>
        <v>0</v>
      </c>
      <c r="EMR59" s="383">
        <f t="shared" si="64"/>
        <v>0</v>
      </c>
      <c r="EMS59" s="383">
        <f t="shared" si="64"/>
        <v>0</v>
      </c>
      <c r="EMT59" s="383">
        <f t="shared" si="64"/>
        <v>0</v>
      </c>
      <c r="EMU59" s="383">
        <f t="shared" si="64"/>
        <v>0</v>
      </c>
      <c r="EMV59" s="383">
        <f t="shared" si="64"/>
        <v>0</v>
      </c>
      <c r="EMW59" s="383">
        <f t="shared" si="64"/>
        <v>0</v>
      </c>
      <c r="EMX59" s="383">
        <f t="shared" si="64"/>
        <v>0</v>
      </c>
      <c r="EMY59" s="383">
        <f t="shared" si="64"/>
        <v>0</v>
      </c>
      <c r="EMZ59" s="383">
        <f t="shared" si="64"/>
        <v>0</v>
      </c>
      <c r="ENA59" s="383">
        <f t="shared" si="64"/>
        <v>0</v>
      </c>
      <c r="ENB59" s="383">
        <f t="shared" si="64"/>
        <v>0</v>
      </c>
      <c r="ENC59" s="383">
        <f t="shared" si="64"/>
        <v>0</v>
      </c>
      <c r="END59" s="383">
        <f t="shared" si="64"/>
        <v>0</v>
      </c>
      <c r="ENE59" s="383">
        <f t="shared" si="64"/>
        <v>0</v>
      </c>
      <c r="ENF59" s="383">
        <f t="shared" si="64"/>
        <v>0</v>
      </c>
      <c r="ENG59" s="383">
        <f t="shared" si="64"/>
        <v>0</v>
      </c>
      <c r="ENH59" s="383">
        <f t="shared" si="64"/>
        <v>0</v>
      </c>
      <c r="ENI59" s="383">
        <f t="shared" si="64"/>
        <v>0</v>
      </c>
      <c r="ENJ59" s="383">
        <f t="shared" si="64"/>
        <v>0</v>
      </c>
      <c r="ENK59" s="383">
        <f t="shared" si="64"/>
        <v>0</v>
      </c>
      <c r="ENL59" s="383">
        <f t="shared" si="64"/>
        <v>0</v>
      </c>
      <c r="ENM59" s="383">
        <f t="shared" si="64"/>
        <v>0</v>
      </c>
      <c r="ENN59" s="383">
        <f t="shared" si="64"/>
        <v>0</v>
      </c>
      <c r="ENO59" s="383">
        <f t="shared" si="64"/>
        <v>0</v>
      </c>
      <c r="ENP59" s="383">
        <f t="shared" si="64"/>
        <v>0</v>
      </c>
      <c r="ENQ59" s="383">
        <f t="shared" si="64"/>
        <v>0</v>
      </c>
      <c r="ENR59" s="383">
        <f t="shared" si="64"/>
        <v>0</v>
      </c>
      <c r="ENS59" s="383">
        <f t="shared" si="64"/>
        <v>0</v>
      </c>
      <c r="ENT59" s="383">
        <f t="shared" si="64"/>
        <v>0</v>
      </c>
      <c r="ENU59" s="383">
        <f t="shared" si="64"/>
        <v>0</v>
      </c>
      <c r="ENV59" s="383">
        <f t="shared" si="64"/>
        <v>0</v>
      </c>
      <c r="ENW59" s="383">
        <f t="shared" si="64"/>
        <v>0</v>
      </c>
      <c r="ENX59" s="383">
        <f t="shared" si="64"/>
        <v>0</v>
      </c>
      <c r="ENY59" s="383">
        <f t="shared" si="64"/>
        <v>0</v>
      </c>
      <c r="ENZ59" s="383">
        <f t="shared" si="64"/>
        <v>0</v>
      </c>
      <c r="EOA59" s="383">
        <f t="shared" si="64"/>
        <v>0</v>
      </c>
      <c r="EOB59" s="383">
        <f t="shared" si="64"/>
        <v>0</v>
      </c>
      <c r="EOC59" s="383">
        <f t="shared" si="64"/>
        <v>0</v>
      </c>
      <c r="EOD59" s="383">
        <f t="shared" si="64"/>
        <v>0</v>
      </c>
      <c r="EOE59" s="383">
        <f t="shared" si="64"/>
        <v>0</v>
      </c>
      <c r="EOF59" s="383">
        <f t="shared" si="64"/>
        <v>0</v>
      </c>
      <c r="EOG59" s="383">
        <f t="shared" si="64"/>
        <v>0</v>
      </c>
      <c r="EOH59" s="383">
        <f t="shared" si="64"/>
        <v>0</v>
      </c>
      <c r="EOI59" s="383">
        <f t="shared" si="64"/>
        <v>0</v>
      </c>
      <c r="EOJ59" s="383">
        <f t="shared" si="64"/>
        <v>0</v>
      </c>
      <c r="EOK59" s="383">
        <f t="shared" si="64"/>
        <v>0</v>
      </c>
      <c r="EOL59" s="383">
        <f t="shared" si="64"/>
        <v>0</v>
      </c>
      <c r="EOM59" s="383">
        <f t="shared" si="64"/>
        <v>0</v>
      </c>
      <c r="EON59" s="383">
        <f t="shared" ref="EON59:EQY59" si="65">EON56</f>
        <v>0</v>
      </c>
      <c r="EOO59" s="383">
        <f t="shared" si="65"/>
        <v>0</v>
      </c>
      <c r="EOP59" s="383">
        <f t="shared" si="65"/>
        <v>0</v>
      </c>
      <c r="EOQ59" s="383">
        <f t="shared" si="65"/>
        <v>0</v>
      </c>
      <c r="EOR59" s="383">
        <f t="shared" si="65"/>
        <v>0</v>
      </c>
      <c r="EOS59" s="383">
        <f t="shared" si="65"/>
        <v>0</v>
      </c>
      <c r="EOT59" s="383">
        <f t="shared" si="65"/>
        <v>0</v>
      </c>
      <c r="EOU59" s="383">
        <f t="shared" si="65"/>
        <v>0</v>
      </c>
      <c r="EOV59" s="383">
        <f t="shared" si="65"/>
        <v>0</v>
      </c>
      <c r="EOW59" s="383">
        <f t="shared" si="65"/>
        <v>0</v>
      </c>
      <c r="EOX59" s="383">
        <f t="shared" si="65"/>
        <v>0</v>
      </c>
      <c r="EOY59" s="383">
        <f t="shared" si="65"/>
        <v>0</v>
      </c>
      <c r="EOZ59" s="383">
        <f t="shared" si="65"/>
        <v>0</v>
      </c>
      <c r="EPA59" s="383">
        <f t="shared" si="65"/>
        <v>0</v>
      </c>
      <c r="EPB59" s="383">
        <f t="shared" si="65"/>
        <v>0</v>
      </c>
      <c r="EPC59" s="383">
        <f t="shared" si="65"/>
        <v>0</v>
      </c>
      <c r="EPD59" s="383">
        <f t="shared" si="65"/>
        <v>0</v>
      </c>
      <c r="EPE59" s="383">
        <f t="shared" si="65"/>
        <v>0</v>
      </c>
      <c r="EPF59" s="383">
        <f t="shared" si="65"/>
        <v>0</v>
      </c>
      <c r="EPG59" s="383">
        <f t="shared" si="65"/>
        <v>0</v>
      </c>
      <c r="EPH59" s="383">
        <f t="shared" si="65"/>
        <v>0</v>
      </c>
      <c r="EPI59" s="383">
        <f t="shared" si="65"/>
        <v>0</v>
      </c>
      <c r="EPJ59" s="383">
        <f t="shared" si="65"/>
        <v>0</v>
      </c>
      <c r="EPK59" s="383">
        <f t="shared" si="65"/>
        <v>0</v>
      </c>
      <c r="EPL59" s="383">
        <f t="shared" si="65"/>
        <v>0</v>
      </c>
      <c r="EPM59" s="383">
        <f t="shared" si="65"/>
        <v>0</v>
      </c>
      <c r="EPN59" s="383">
        <f t="shared" si="65"/>
        <v>0</v>
      </c>
      <c r="EPO59" s="383">
        <f t="shared" si="65"/>
        <v>0</v>
      </c>
      <c r="EPP59" s="383">
        <f t="shared" si="65"/>
        <v>0</v>
      </c>
      <c r="EPQ59" s="383">
        <f t="shared" si="65"/>
        <v>0</v>
      </c>
      <c r="EPR59" s="383">
        <f t="shared" si="65"/>
        <v>0</v>
      </c>
      <c r="EPS59" s="383">
        <f t="shared" si="65"/>
        <v>0</v>
      </c>
      <c r="EPT59" s="383">
        <f t="shared" si="65"/>
        <v>0</v>
      </c>
      <c r="EPU59" s="383">
        <f t="shared" si="65"/>
        <v>0</v>
      </c>
      <c r="EPV59" s="383">
        <f t="shared" si="65"/>
        <v>0</v>
      </c>
      <c r="EPW59" s="383">
        <f t="shared" si="65"/>
        <v>0</v>
      </c>
      <c r="EPX59" s="383">
        <f t="shared" si="65"/>
        <v>0</v>
      </c>
      <c r="EPY59" s="383">
        <f t="shared" si="65"/>
        <v>0</v>
      </c>
      <c r="EPZ59" s="383">
        <f t="shared" si="65"/>
        <v>0</v>
      </c>
      <c r="EQA59" s="383">
        <f t="shared" si="65"/>
        <v>0</v>
      </c>
      <c r="EQB59" s="383">
        <f t="shared" si="65"/>
        <v>0</v>
      </c>
      <c r="EQC59" s="383">
        <f t="shared" si="65"/>
        <v>0</v>
      </c>
      <c r="EQD59" s="383">
        <f t="shared" si="65"/>
        <v>0</v>
      </c>
      <c r="EQE59" s="383">
        <f t="shared" si="65"/>
        <v>0</v>
      </c>
      <c r="EQF59" s="383">
        <f t="shared" si="65"/>
        <v>0</v>
      </c>
      <c r="EQG59" s="383">
        <f t="shared" si="65"/>
        <v>0</v>
      </c>
      <c r="EQH59" s="383">
        <f t="shared" si="65"/>
        <v>0</v>
      </c>
      <c r="EQI59" s="383">
        <f t="shared" si="65"/>
        <v>0</v>
      </c>
      <c r="EQJ59" s="383">
        <f t="shared" si="65"/>
        <v>0</v>
      </c>
      <c r="EQK59" s="383">
        <f t="shared" si="65"/>
        <v>0</v>
      </c>
      <c r="EQL59" s="383">
        <f t="shared" si="65"/>
        <v>0</v>
      </c>
      <c r="EQM59" s="383">
        <f t="shared" si="65"/>
        <v>0</v>
      </c>
      <c r="EQN59" s="383">
        <f t="shared" si="65"/>
        <v>0</v>
      </c>
      <c r="EQO59" s="383">
        <f t="shared" si="65"/>
        <v>0</v>
      </c>
      <c r="EQP59" s="383">
        <f t="shared" si="65"/>
        <v>0</v>
      </c>
      <c r="EQQ59" s="383">
        <f t="shared" si="65"/>
        <v>0</v>
      </c>
      <c r="EQR59" s="383">
        <f t="shared" si="65"/>
        <v>0</v>
      </c>
      <c r="EQS59" s="383">
        <f t="shared" si="65"/>
        <v>0</v>
      </c>
      <c r="EQT59" s="383">
        <f t="shared" si="65"/>
        <v>0</v>
      </c>
      <c r="EQU59" s="383">
        <f t="shared" si="65"/>
        <v>0</v>
      </c>
      <c r="EQV59" s="383">
        <f t="shared" si="65"/>
        <v>0</v>
      </c>
      <c r="EQW59" s="383">
        <f t="shared" si="65"/>
        <v>0</v>
      </c>
      <c r="EQX59" s="383">
        <f t="shared" si="65"/>
        <v>0</v>
      </c>
      <c r="EQY59" s="383">
        <f t="shared" si="65"/>
        <v>0</v>
      </c>
      <c r="EQZ59" s="383">
        <f t="shared" ref="EQZ59:ETK59" si="66">EQZ56</f>
        <v>0</v>
      </c>
      <c r="ERA59" s="383">
        <f t="shared" si="66"/>
        <v>0</v>
      </c>
      <c r="ERB59" s="383">
        <f t="shared" si="66"/>
        <v>0</v>
      </c>
      <c r="ERC59" s="383">
        <f t="shared" si="66"/>
        <v>0</v>
      </c>
      <c r="ERD59" s="383">
        <f t="shared" si="66"/>
        <v>0</v>
      </c>
      <c r="ERE59" s="383">
        <f t="shared" si="66"/>
        <v>0</v>
      </c>
      <c r="ERF59" s="383">
        <f t="shared" si="66"/>
        <v>0</v>
      </c>
      <c r="ERG59" s="383">
        <f t="shared" si="66"/>
        <v>0</v>
      </c>
      <c r="ERH59" s="383">
        <f t="shared" si="66"/>
        <v>0</v>
      </c>
      <c r="ERI59" s="383">
        <f t="shared" si="66"/>
        <v>0</v>
      </c>
      <c r="ERJ59" s="383">
        <f t="shared" si="66"/>
        <v>0</v>
      </c>
      <c r="ERK59" s="383">
        <f t="shared" si="66"/>
        <v>0</v>
      </c>
      <c r="ERL59" s="383">
        <f t="shared" si="66"/>
        <v>0</v>
      </c>
      <c r="ERM59" s="383">
        <f t="shared" si="66"/>
        <v>0</v>
      </c>
      <c r="ERN59" s="383">
        <f t="shared" si="66"/>
        <v>0</v>
      </c>
      <c r="ERO59" s="383">
        <f t="shared" si="66"/>
        <v>0</v>
      </c>
      <c r="ERP59" s="383">
        <f t="shared" si="66"/>
        <v>0</v>
      </c>
      <c r="ERQ59" s="383">
        <f t="shared" si="66"/>
        <v>0</v>
      </c>
      <c r="ERR59" s="383">
        <f t="shared" si="66"/>
        <v>0</v>
      </c>
      <c r="ERS59" s="383">
        <f t="shared" si="66"/>
        <v>0</v>
      </c>
      <c r="ERT59" s="383">
        <f t="shared" si="66"/>
        <v>0</v>
      </c>
      <c r="ERU59" s="383">
        <f t="shared" si="66"/>
        <v>0</v>
      </c>
      <c r="ERV59" s="383">
        <f t="shared" si="66"/>
        <v>0</v>
      </c>
      <c r="ERW59" s="383">
        <f t="shared" si="66"/>
        <v>0</v>
      </c>
      <c r="ERX59" s="383">
        <f t="shared" si="66"/>
        <v>0</v>
      </c>
      <c r="ERY59" s="383">
        <f t="shared" si="66"/>
        <v>0</v>
      </c>
      <c r="ERZ59" s="383">
        <f t="shared" si="66"/>
        <v>0</v>
      </c>
      <c r="ESA59" s="383">
        <f t="shared" si="66"/>
        <v>0</v>
      </c>
      <c r="ESB59" s="383">
        <f t="shared" si="66"/>
        <v>0</v>
      </c>
      <c r="ESC59" s="383">
        <f t="shared" si="66"/>
        <v>0</v>
      </c>
      <c r="ESD59" s="383">
        <f t="shared" si="66"/>
        <v>0</v>
      </c>
      <c r="ESE59" s="383">
        <f t="shared" si="66"/>
        <v>0</v>
      </c>
      <c r="ESF59" s="383">
        <f t="shared" si="66"/>
        <v>0</v>
      </c>
      <c r="ESG59" s="383">
        <f t="shared" si="66"/>
        <v>0</v>
      </c>
      <c r="ESH59" s="383">
        <f t="shared" si="66"/>
        <v>0</v>
      </c>
      <c r="ESI59" s="383">
        <f t="shared" si="66"/>
        <v>0</v>
      </c>
      <c r="ESJ59" s="383">
        <f t="shared" si="66"/>
        <v>0</v>
      </c>
      <c r="ESK59" s="383">
        <f t="shared" si="66"/>
        <v>0</v>
      </c>
      <c r="ESL59" s="383">
        <f t="shared" si="66"/>
        <v>0</v>
      </c>
      <c r="ESM59" s="383">
        <f t="shared" si="66"/>
        <v>0</v>
      </c>
      <c r="ESN59" s="383">
        <f t="shared" si="66"/>
        <v>0</v>
      </c>
      <c r="ESO59" s="383">
        <f t="shared" si="66"/>
        <v>0</v>
      </c>
      <c r="ESP59" s="383">
        <f t="shared" si="66"/>
        <v>0</v>
      </c>
      <c r="ESQ59" s="383">
        <f t="shared" si="66"/>
        <v>0</v>
      </c>
      <c r="ESR59" s="383">
        <f t="shared" si="66"/>
        <v>0</v>
      </c>
      <c r="ESS59" s="383">
        <f t="shared" si="66"/>
        <v>0</v>
      </c>
      <c r="EST59" s="383">
        <f t="shared" si="66"/>
        <v>0</v>
      </c>
      <c r="ESU59" s="383">
        <f t="shared" si="66"/>
        <v>0</v>
      </c>
      <c r="ESV59" s="383">
        <f t="shared" si="66"/>
        <v>0</v>
      </c>
      <c r="ESW59" s="383">
        <f t="shared" si="66"/>
        <v>0</v>
      </c>
      <c r="ESX59" s="383">
        <f t="shared" si="66"/>
        <v>0</v>
      </c>
      <c r="ESY59" s="383">
        <f t="shared" si="66"/>
        <v>0</v>
      </c>
      <c r="ESZ59" s="383">
        <f t="shared" si="66"/>
        <v>0</v>
      </c>
      <c r="ETA59" s="383">
        <f t="shared" si="66"/>
        <v>0</v>
      </c>
      <c r="ETB59" s="383">
        <f t="shared" si="66"/>
        <v>0</v>
      </c>
      <c r="ETC59" s="383">
        <f t="shared" si="66"/>
        <v>0</v>
      </c>
      <c r="ETD59" s="383">
        <f t="shared" si="66"/>
        <v>0</v>
      </c>
      <c r="ETE59" s="383">
        <f t="shared" si="66"/>
        <v>0</v>
      </c>
      <c r="ETF59" s="383">
        <f t="shared" si="66"/>
        <v>0</v>
      </c>
      <c r="ETG59" s="383">
        <f t="shared" si="66"/>
        <v>0</v>
      </c>
      <c r="ETH59" s="383">
        <f t="shared" si="66"/>
        <v>0</v>
      </c>
      <c r="ETI59" s="383">
        <f t="shared" si="66"/>
        <v>0</v>
      </c>
      <c r="ETJ59" s="383">
        <f t="shared" si="66"/>
        <v>0</v>
      </c>
      <c r="ETK59" s="383">
        <f t="shared" si="66"/>
        <v>0</v>
      </c>
      <c r="ETL59" s="383">
        <f t="shared" ref="ETL59:EVW59" si="67">ETL56</f>
        <v>0</v>
      </c>
      <c r="ETM59" s="383">
        <f t="shared" si="67"/>
        <v>0</v>
      </c>
      <c r="ETN59" s="383">
        <f t="shared" si="67"/>
        <v>0</v>
      </c>
      <c r="ETO59" s="383">
        <f t="shared" si="67"/>
        <v>0</v>
      </c>
      <c r="ETP59" s="383">
        <f t="shared" si="67"/>
        <v>0</v>
      </c>
      <c r="ETQ59" s="383">
        <f t="shared" si="67"/>
        <v>0</v>
      </c>
      <c r="ETR59" s="383">
        <f t="shared" si="67"/>
        <v>0</v>
      </c>
      <c r="ETS59" s="383">
        <f t="shared" si="67"/>
        <v>0</v>
      </c>
      <c r="ETT59" s="383">
        <f t="shared" si="67"/>
        <v>0</v>
      </c>
      <c r="ETU59" s="383">
        <f t="shared" si="67"/>
        <v>0</v>
      </c>
      <c r="ETV59" s="383">
        <f t="shared" si="67"/>
        <v>0</v>
      </c>
      <c r="ETW59" s="383">
        <f t="shared" si="67"/>
        <v>0</v>
      </c>
      <c r="ETX59" s="383">
        <f t="shared" si="67"/>
        <v>0</v>
      </c>
      <c r="ETY59" s="383">
        <f t="shared" si="67"/>
        <v>0</v>
      </c>
      <c r="ETZ59" s="383">
        <f t="shared" si="67"/>
        <v>0</v>
      </c>
      <c r="EUA59" s="383">
        <f t="shared" si="67"/>
        <v>0</v>
      </c>
      <c r="EUB59" s="383">
        <f t="shared" si="67"/>
        <v>0</v>
      </c>
      <c r="EUC59" s="383">
        <f t="shared" si="67"/>
        <v>0</v>
      </c>
      <c r="EUD59" s="383">
        <f t="shared" si="67"/>
        <v>0</v>
      </c>
      <c r="EUE59" s="383">
        <f t="shared" si="67"/>
        <v>0</v>
      </c>
      <c r="EUF59" s="383">
        <f t="shared" si="67"/>
        <v>0</v>
      </c>
      <c r="EUG59" s="383">
        <f t="shared" si="67"/>
        <v>0</v>
      </c>
      <c r="EUH59" s="383">
        <f t="shared" si="67"/>
        <v>0</v>
      </c>
      <c r="EUI59" s="383">
        <f t="shared" si="67"/>
        <v>0</v>
      </c>
      <c r="EUJ59" s="383">
        <f t="shared" si="67"/>
        <v>0</v>
      </c>
      <c r="EUK59" s="383">
        <f t="shared" si="67"/>
        <v>0</v>
      </c>
      <c r="EUL59" s="383">
        <f t="shared" si="67"/>
        <v>0</v>
      </c>
      <c r="EUM59" s="383">
        <f t="shared" si="67"/>
        <v>0</v>
      </c>
      <c r="EUN59" s="383">
        <f t="shared" si="67"/>
        <v>0</v>
      </c>
      <c r="EUO59" s="383">
        <f t="shared" si="67"/>
        <v>0</v>
      </c>
      <c r="EUP59" s="383">
        <f t="shared" si="67"/>
        <v>0</v>
      </c>
      <c r="EUQ59" s="383">
        <f t="shared" si="67"/>
        <v>0</v>
      </c>
      <c r="EUR59" s="383">
        <f t="shared" si="67"/>
        <v>0</v>
      </c>
      <c r="EUS59" s="383">
        <f t="shared" si="67"/>
        <v>0</v>
      </c>
      <c r="EUT59" s="383">
        <f t="shared" si="67"/>
        <v>0</v>
      </c>
      <c r="EUU59" s="383">
        <f t="shared" si="67"/>
        <v>0</v>
      </c>
      <c r="EUV59" s="383">
        <f t="shared" si="67"/>
        <v>0</v>
      </c>
      <c r="EUW59" s="383">
        <f t="shared" si="67"/>
        <v>0</v>
      </c>
      <c r="EUX59" s="383">
        <f t="shared" si="67"/>
        <v>0</v>
      </c>
      <c r="EUY59" s="383">
        <f t="shared" si="67"/>
        <v>0</v>
      </c>
      <c r="EUZ59" s="383">
        <f t="shared" si="67"/>
        <v>0</v>
      </c>
      <c r="EVA59" s="383">
        <f t="shared" si="67"/>
        <v>0</v>
      </c>
      <c r="EVB59" s="383">
        <f t="shared" si="67"/>
        <v>0</v>
      </c>
      <c r="EVC59" s="383">
        <f t="shared" si="67"/>
        <v>0</v>
      </c>
      <c r="EVD59" s="383">
        <f t="shared" si="67"/>
        <v>0</v>
      </c>
      <c r="EVE59" s="383">
        <f t="shared" si="67"/>
        <v>0</v>
      </c>
      <c r="EVF59" s="383">
        <f t="shared" si="67"/>
        <v>0</v>
      </c>
      <c r="EVG59" s="383">
        <f t="shared" si="67"/>
        <v>0</v>
      </c>
      <c r="EVH59" s="383">
        <f t="shared" si="67"/>
        <v>0</v>
      </c>
      <c r="EVI59" s="383">
        <f t="shared" si="67"/>
        <v>0</v>
      </c>
      <c r="EVJ59" s="383">
        <f t="shared" si="67"/>
        <v>0</v>
      </c>
      <c r="EVK59" s="383">
        <f t="shared" si="67"/>
        <v>0</v>
      </c>
      <c r="EVL59" s="383">
        <f t="shared" si="67"/>
        <v>0</v>
      </c>
      <c r="EVM59" s="383">
        <f t="shared" si="67"/>
        <v>0</v>
      </c>
      <c r="EVN59" s="383">
        <f t="shared" si="67"/>
        <v>0</v>
      </c>
      <c r="EVO59" s="383">
        <f t="shared" si="67"/>
        <v>0</v>
      </c>
      <c r="EVP59" s="383">
        <f t="shared" si="67"/>
        <v>0</v>
      </c>
      <c r="EVQ59" s="383">
        <f t="shared" si="67"/>
        <v>0</v>
      </c>
      <c r="EVR59" s="383">
        <f t="shared" si="67"/>
        <v>0</v>
      </c>
      <c r="EVS59" s="383">
        <f t="shared" si="67"/>
        <v>0</v>
      </c>
      <c r="EVT59" s="383">
        <f t="shared" si="67"/>
        <v>0</v>
      </c>
      <c r="EVU59" s="383">
        <f t="shared" si="67"/>
        <v>0</v>
      </c>
      <c r="EVV59" s="383">
        <f t="shared" si="67"/>
        <v>0</v>
      </c>
      <c r="EVW59" s="383">
        <f t="shared" si="67"/>
        <v>0</v>
      </c>
      <c r="EVX59" s="383">
        <f t="shared" ref="EVX59:EYI59" si="68">EVX56</f>
        <v>0</v>
      </c>
      <c r="EVY59" s="383">
        <f t="shared" si="68"/>
        <v>0</v>
      </c>
      <c r="EVZ59" s="383">
        <f t="shared" si="68"/>
        <v>0</v>
      </c>
      <c r="EWA59" s="383">
        <f t="shared" si="68"/>
        <v>0</v>
      </c>
      <c r="EWB59" s="383">
        <f t="shared" si="68"/>
        <v>0</v>
      </c>
      <c r="EWC59" s="383">
        <f t="shared" si="68"/>
        <v>0</v>
      </c>
      <c r="EWD59" s="383">
        <f t="shared" si="68"/>
        <v>0</v>
      </c>
      <c r="EWE59" s="383">
        <f t="shared" si="68"/>
        <v>0</v>
      </c>
      <c r="EWF59" s="383">
        <f t="shared" si="68"/>
        <v>0</v>
      </c>
      <c r="EWG59" s="383">
        <f t="shared" si="68"/>
        <v>0</v>
      </c>
      <c r="EWH59" s="383">
        <f t="shared" si="68"/>
        <v>0</v>
      </c>
      <c r="EWI59" s="383">
        <f t="shared" si="68"/>
        <v>0</v>
      </c>
      <c r="EWJ59" s="383">
        <f t="shared" si="68"/>
        <v>0</v>
      </c>
      <c r="EWK59" s="383">
        <f t="shared" si="68"/>
        <v>0</v>
      </c>
      <c r="EWL59" s="383">
        <f t="shared" si="68"/>
        <v>0</v>
      </c>
      <c r="EWM59" s="383">
        <f t="shared" si="68"/>
        <v>0</v>
      </c>
      <c r="EWN59" s="383">
        <f t="shared" si="68"/>
        <v>0</v>
      </c>
      <c r="EWO59" s="383">
        <f t="shared" si="68"/>
        <v>0</v>
      </c>
      <c r="EWP59" s="383">
        <f t="shared" si="68"/>
        <v>0</v>
      </c>
      <c r="EWQ59" s="383">
        <f t="shared" si="68"/>
        <v>0</v>
      </c>
      <c r="EWR59" s="383">
        <f t="shared" si="68"/>
        <v>0</v>
      </c>
      <c r="EWS59" s="383">
        <f t="shared" si="68"/>
        <v>0</v>
      </c>
      <c r="EWT59" s="383">
        <f t="shared" si="68"/>
        <v>0</v>
      </c>
      <c r="EWU59" s="383">
        <f t="shared" si="68"/>
        <v>0</v>
      </c>
      <c r="EWV59" s="383">
        <f t="shared" si="68"/>
        <v>0</v>
      </c>
      <c r="EWW59" s="383">
        <f t="shared" si="68"/>
        <v>0</v>
      </c>
      <c r="EWX59" s="383">
        <f t="shared" si="68"/>
        <v>0</v>
      </c>
      <c r="EWY59" s="383">
        <f t="shared" si="68"/>
        <v>0</v>
      </c>
      <c r="EWZ59" s="383">
        <f t="shared" si="68"/>
        <v>0</v>
      </c>
      <c r="EXA59" s="383">
        <f t="shared" si="68"/>
        <v>0</v>
      </c>
      <c r="EXB59" s="383">
        <f t="shared" si="68"/>
        <v>0</v>
      </c>
      <c r="EXC59" s="383">
        <f t="shared" si="68"/>
        <v>0</v>
      </c>
      <c r="EXD59" s="383">
        <f t="shared" si="68"/>
        <v>0</v>
      </c>
      <c r="EXE59" s="383">
        <f t="shared" si="68"/>
        <v>0</v>
      </c>
      <c r="EXF59" s="383">
        <f t="shared" si="68"/>
        <v>0</v>
      </c>
      <c r="EXG59" s="383">
        <f t="shared" si="68"/>
        <v>0</v>
      </c>
      <c r="EXH59" s="383">
        <f t="shared" si="68"/>
        <v>0</v>
      </c>
      <c r="EXI59" s="383">
        <f t="shared" si="68"/>
        <v>0</v>
      </c>
      <c r="EXJ59" s="383">
        <f t="shared" si="68"/>
        <v>0</v>
      </c>
      <c r="EXK59" s="383">
        <f t="shared" si="68"/>
        <v>0</v>
      </c>
      <c r="EXL59" s="383">
        <f t="shared" si="68"/>
        <v>0</v>
      </c>
      <c r="EXM59" s="383">
        <f t="shared" si="68"/>
        <v>0</v>
      </c>
      <c r="EXN59" s="383">
        <f t="shared" si="68"/>
        <v>0</v>
      </c>
      <c r="EXO59" s="383">
        <f t="shared" si="68"/>
        <v>0</v>
      </c>
      <c r="EXP59" s="383">
        <f t="shared" si="68"/>
        <v>0</v>
      </c>
      <c r="EXQ59" s="383">
        <f t="shared" si="68"/>
        <v>0</v>
      </c>
      <c r="EXR59" s="383">
        <f t="shared" si="68"/>
        <v>0</v>
      </c>
      <c r="EXS59" s="383">
        <f t="shared" si="68"/>
        <v>0</v>
      </c>
      <c r="EXT59" s="383">
        <f t="shared" si="68"/>
        <v>0</v>
      </c>
      <c r="EXU59" s="383">
        <f t="shared" si="68"/>
        <v>0</v>
      </c>
      <c r="EXV59" s="383">
        <f t="shared" si="68"/>
        <v>0</v>
      </c>
      <c r="EXW59" s="383">
        <f t="shared" si="68"/>
        <v>0</v>
      </c>
      <c r="EXX59" s="383">
        <f t="shared" si="68"/>
        <v>0</v>
      </c>
      <c r="EXY59" s="383">
        <f t="shared" si="68"/>
        <v>0</v>
      </c>
      <c r="EXZ59" s="383">
        <f t="shared" si="68"/>
        <v>0</v>
      </c>
      <c r="EYA59" s="383">
        <f t="shared" si="68"/>
        <v>0</v>
      </c>
      <c r="EYB59" s="383">
        <f t="shared" si="68"/>
        <v>0</v>
      </c>
      <c r="EYC59" s="383">
        <f t="shared" si="68"/>
        <v>0</v>
      </c>
      <c r="EYD59" s="383">
        <f t="shared" si="68"/>
        <v>0</v>
      </c>
      <c r="EYE59" s="383">
        <f t="shared" si="68"/>
        <v>0</v>
      </c>
      <c r="EYF59" s="383">
        <f t="shared" si="68"/>
        <v>0</v>
      </c>
      <c r="EYG59" s="383">
        <f t="shared" si="68"/>
        <v>0</v>
      </c>
      <c r="EYH59" s="383">
        <f t="shared" si="68"/>
        <v>0</v>
      </c>
      <c r="EYI59" s="383">
        <f t="shared" si="68"/>
        <v>0</v>
      </c>
      <c r="EYJ59" s="383">
        <f t="shared" ref="EYJ59:FAU59" si="69">EYJ56</f>
        <v>0</v>
      </c>
      <c r="EYK59" s="383">
        <f t="shared" si="69"/>
        <v>0</v>
      </c>
      <c r="EYL59" s="383">
        <f t="shared" si="69"/>
        <v>0</v>
      </c>
      <c r="EYM59" s="383">
        <f t="shared" si="69"/>
        <v>0</v>
      </c>
      <c r="EYN59" s="383">
        <f t="shared" si="69"/>
        <v>0</v>
      </c>
      <c r="EYO59" s="383">
        <f t="shared" si="69"/>
        <v>0</v>
      </c>
      <c r="EYP59" s="383">
        <f t="shared" si="69"/>
        <v>0</v>
      </c>
      <c r="EYQ59" s="383">
        <f t="shared" si="69"/>
        <v>0</v>
      </c>
      <c r="EYR59" s="383">
        <f t="shared" si="69"/>
        <v>0</v>
      </c>
      <c r="EYS59" s="383">
        <f t="shared" si="69"/>
        <v>0</v>
      </c>
      <c r="EYT59" s="383">
        <f t="shared" si="69"/>
        <v>0</v>
      </c>
      <c r="EYU59" s="383">
        <f t="shared" si="69"/>
        <v>0</v>
      </c>
      <c r="EYV59" s="383">
        <f t="shared" si="69"/>
        <v>0</v>
      </c>
      <c r="EYW59" s="383">
        <f t="shared" si="69"/>
        <v>0</v>
      </c>
      <c r="EYX59" s="383">
        <f t="shared" si="69"/>
        <v>0</v>
      </c>
      <c r="EYY59" s="383">
        <f t="shared" si="69"/>
        <v>0</v>
      </c>
      <c r="EYZ59" s="383">
        <f t="shared" si="69"/>
        <v>0</v>
      </c>
      <c r="EZA59" s="383">
        <f t="shared" si="69"/>
        <v>0</v>
      </c>
      <c r="EZB59" s="383">
        <f t="shared" si="69"/>
        <v>0</v>
      </c>
      <c r="EZC59" s="383">
        <f t="shared" si="69"/>
        <v>0</v>
      </c>
      <c r="EZD59" s="383">
        <f t="shared" si="69"/>
        <v>0</v>
      </c>
      <c r="EZE59" s="383">
        <f t="shared" si="69"/>
        <v>0</v>
      </c>
      <c r="EZF59" s="383">
        <f t="shared" si="69"/>
        <v>0</v>
      </c>
      <c r="EZG59" s="383">
        <f t="shared" si="69"/>
        <v>0</v>
      </c>
      <c r="EZH59" s="383">
        <f t="shared" si="69"/>
        <v>0</v>
      </c>
      <c r="EZI59" s="383">
        <f t="shared" si="69"/>
        <v>0</v>
      </c>
      <c r="EZJ59" s="383">
        <f t="shared" si="69"/>
        <v>0</v>
      </c>
      <c r="EZK59" s="383">
        <f t="shared" si="69"/>
        <v>0</v>
      </c>
      <c r="EZL59" s="383">
        <f t="shared" si="69"/>
        <v>0</v>
      </c>
      <c r="EZM59" s="383">
        <f t="shared" si="69"/>
        <v>0</v>
      </c>
      <c r="EZN59" s="383">
        <f t="shared" si="69"/>
        <v>0</v>
      </c>
      <c r="EZO59" s="383">
        <f t="shared" si="69"/>
        <v>0</v>
      </c>
      <c r="EZP59" s="383">
        <f t="shared" si="69"/>
        <v>0</v>
      </c>
      <c r="EZQ59" s="383">
        <f t="shared" si="69"/>
        <v>0</v>
      </c>
      <c r="EZR59" s="383">
        <f t="shared" si="69"/>
        <v>0</v>
      </c>
      <c r="EZS59" s="383">
        <f t="shared" si="69"/>
        <v>0</v>
      </c>
      <c r="EZT59" s="383">
        <f t="shared" si="69"/>
        <v>0</v>
      </c>
      <c r="EZU59" s="383">
        <f t="shared" si="69"/>
        <v>0</v>
      </c>
      <c r="EZV59" s="383">
        <f t="shared" si="69"/>
        <v>0</v>
      </c>
      <c r="EZW59" s="383">
        <f t="shared" si="69"/>
        <v>0</v>
      </c>
      <c r="EZX59" s="383">
        <f t="shared" si="69"/>
        <v>0</v>
      </c>
      <c r="EZY59" s="383">
        <f t="shared" si="69"/>
        <v>0</v>
      </c>
      <c r="EZZ59" s="383">
        <f t="shared" si="69"/>
        <v>0</v>
      </c>
      <c r="FAA59" s="383">
        <f t="shared" si="69"/>
        <v>0</v>
      </c>
      <c r="FAB59" s="383">
        <f t="shared" si="69"/>
        <v>0</v>
      </c>
      <c r="FAC59" s="383">
        <f t="shared" si="69"/>
        <v>0</v>
      </c>
      <c r="FAD59" s="383">
        <f t="shared" si="69"/>
        <v>0</v>
      </c>
      <c r="FAE59" s="383">
        <f t="shared" si="69"/>
        <v>0</v>
      </c>
      <c r="FAF59" s="383">
        <f t="shared" si="69"/>
        <v>0</v>
      </c>
      <c r="FAG59" s="383">
        <f t="shared" si="69"/>
        <v>0</v>
      </c>
      <c r="FAH59" s="383">
        <f t="shared" si="69"/>
        <v>0</v>
      </c>
      <c r="FAI59" s="383">
        <f t="shared" si="69"/>
        <v>0</v>
      </c>
      <c r="FAJ59" s="383">
        <f t="shared" si="69"/>
        <v>0</v>
      </c>
      <c r="FAK59" s="383">
        <f t="shared" si="69"/>
        <v>0</v>
      </c>
      <c r="FAL59" s="383">
        <f t="shared" si="69"/>
        <v>0</v>
      </c>
      <c r="FAM59" s="383">
        <f t="shared" si="69"/>
        <v>0</v>
      </c>
      <c r="FAN59" s="383">
        <f t="shared" si="69"/>
        <v>0</v>
      </c>
      <c r="FAO59" s="383">
        <f t="shared" si="69"/>
        <v>0</v>
      </c>
      <c r="FAP59" s="383">
        <f t="shared" si="69"/>
        <v>0</v>
      </c>
      <c r="FAQ59" s="383">
        <f t="shared" si="69"/>
        <v>0</v>
      </c>
      <c r="FAR59" s="383">
        <f t="shared" si="69"/>
        <v>0</v>
      </c>
      <c r="FAS59" s="383">
        <f t="shared" si="69"/>
        <v>0</v>
      </c>
      <c r="FAT59" s="383">
        <f t="shared" si="69"/>
        <v>0</v>
      </c>
      <c r="FAU59" s="383">
        <f t="shared" si="69"/>
        <v>0</v>
      </c>
      <c r="FAV59" s="383">
        <f t="shared" ref="FAV59:FDG59" si="70">FAV56</f>
        <v>0</v>
      </c>
      <c r="FAW59" s="383">
        <f t="shared" si="70"/>
        <v>0</v>
      </c>
      <c r="FAX59" s="383">
        <f t="shared" si="70"/>
        <v>0</v>
      </c>
      <c r="FAY59" s="383">
        <f t="shared" si="70"/>
        <v>0</v>
      </c>
      <c r="FAZ59" s="383">
        <f t="shared" si="70"/>
        <v>0</v>
      </c>
      <c r="FBA59" s="383">
        <f t="shared" si="70"/>
        <v>0</v>
      </c>
      <c r="FBB59" s="383">
        <f t="shared" si="70"/>
        <v>0</v>
      </c>
      <c r="FBC59" s="383">
        <f t="shared" si="70"/>
        <v>0</v>
      </c>
      <c r="FBD59" s="383">
        <f t="shared" si="70"/>
        <v>0</v>
      </c>
      <c r="FBE59" s="383">
        <f t="shared" si="70"/>
        <v>0</v>
      </c>
      <c r="FBF59" s="383">
        <f t="shared" si="70"/>
        <v>0</v>
      </c>
      <c r="FBG59" s="383">
        <f t="shared" si="70"/>
        <v>0</v>
      </c>
      <c r="FBH59" s="383">
        <f t="shared" si="70"/>
        <v>0</v>
      </c>
      <c r="FBI59" s="383">
        <f t="shared" si="70"/>
        <v>0</v>
      </c>
      <c r="FBJ59" s="383">
        <f t="shared" si="70"/>
        <v>0</v>
      </c>
      <c r="FBK59" s="383">
        <f t="shared" si="70"/>
        <v>0</v>
      </c>
      <c r="FBL59" s="383">
        <f t="shared" si="70"/>
        <v>0</v>
      </c>
      <c r="FBM59" s="383">
        <f t="shared" si="70"/>
        <v>0</v>
      </c>
      <c r="FBN59" s="383">
        <f t="shared" si="70"/>
        <v>0</v>
      </c>
      <c r="FBO59" s="383">
        <f t="shared" si="70"/>
        <v>0</v>
      </c>
      <c r="FBP59" s="383">
        <f t="shared" si="70"/>
        <v>0</v>
      </c>
      <c r="FBQ59" s="383">
        <f t="shared" si="70"/>
        <v>0</v>
      </c>
      <c r="FBR59" s="383">
        <f t="shared" si="70"/>
        <v>0</v>
      </c>
      <c r="FBS59" s="383">
        <f t="shared" si="70"/>
        <v>0</v>
      </c>
      <c r="FBT59" s="383">
        <f t="shared" si="70"/>
        <v>0</v>
      </c>
      <c r="FBU59" s="383">
        <f t="shared" si="70"/>
        <v>0</v>
      </c>
      <c r="FBV59" s="383">
        <f t="shared" si="70"/>
        <v>0</v>
      </c>
      <c r="FBW59" s="383">
        <f t="shared" si="70"/>
        <v>0</v>
      </c>
      <c r="FBX59" s="383">
        <f t="shared" si="70"/>
        <v>0</v>
      </c>
      <c r="FBY59" s="383">
        <f t="shared" si="70"/>
        <v>0</v>
      </c>
      <c r="FBZ59" s="383">
        <f t="shared" si="70"/>
        <v>0</v>
      </c>
      <c r="FCA59" s="383">
        <f t="shared" si="70"/>
        <v>0</v>
      </c>
      <c r="FCB59" s="383">
        <f t="shared" si="70"/>
        <v>0</v>
      </c>
      <c r="FCC59" s="383">
        <f t="shared" si="70"/>
        <v>0</v>
      </c>
      <c r="FCD59" s="383">
        <f t="shared" si="70"/>
        <v>0</v>
      </c>
      <c r="FCE59" s="383">
        <f t="shared" si="70"/>
        <v>0</v>
      </c>
      <c r="FCF59" s="383">
        <f t="shared" si="70"/>
        <v>0</v>
      </c>
      <c r="FCG59" s="383">
        <f t="shared" si="70"/>
        <v>0</v>
      </c>
      <c r="FCH59" s="383">
        <f t="shared" si="70"/>
        <v>0</v>
      </c>
      <c r="FCI59" s="383">
        <f t="shared" si="70"/>
        <v>0</v>
      </c>
      <c r="FCJ59" s="383">
        <f t="shared" si="70"/>
        <v>0</v>
      </c>
      <c r="FCK59" s="383">
        <f t="shared" si="70"/>
        <v>0</v>
      </c>
      <c r="FCL59" s="383">
        <f t="shared" si="70"/>
        <v>0</v>
      </c>
      <c r="FCM59" s="383">
        <f t="shared" si="70"/>
        <v>0</v>
      </c>
      <c r="FCN59" s="383">
        <f t="shared" si="70"/>
        <v>0</v>
      </c>
      <c r="FCO59" s="383">
        <f t="shared" si="70"/>
        <v>0</v>
      </c>
      <c r="FCP59" s="383">
        <f t="shared" si="70"/>
        <v>0</v>
      </c>
      <c r="FCQ59" s="383">
        <f t="shared" si="70"/>
        <v>0</v>
      </c>
      <c r="FCR59" s="383">
        <f t="shared" si="70"/>
        <v>0</v>
      </c>
      <c r="FCS59" s="383">
        <f t="shared" si="70"/>
        <v>0</v>
      </c>
      <c r="FCT59" s="383">
        <f t="shared" si="70"/>
        <v>0</v>
      </c>
      <c r="FCU59" s="383">
        <f t="shared" si="70"/>
        <v>0</v>
      </c>
      <c r="FCV59" s="383">
        <f t="shared" si="70"/>
        <v>0</v>
      </c>
      <c r="FCW59" s="383">
        <f t="shared" si="70"/>
        <v>0</v>
      </c>
      <c r="FCX59" s="383">
        <f t="shared" si="70"/>
        <v>0</v>
      </c>
      <c r="FCY59" s="383">
        <f t="shared" si="70"/>
        <v>0</v>
      </c>
      <c r="FCZ59" s="383">
        <f t="shared" si="70"/>
        <v>0</v>
      </c>
      <c r="FDA59" s="383">
        <f t="shared" si="70"/>
        <v>0</v>
      </c>
      <c r="FDB59" s="383">
        <f t="shared" si="70"/>
        <v>0</v>
      </c>
      <c r="FDC59" s="383">
        <f t="shared" si="70"/>
        <v>0</v>
      </c>
      <c r="FDD59" s="383">
        <f t="shared" si="70"/>
        <v>0</v>
      </c>
      <c r="FDE59" s="383">
        <f t="shared" si="70"/>
        <v>0</v>
      </c>
      <c r="FDF59" s="383">
        <f t="shared" si="70"/>
        <v>0</v>
      </c>
      <c r="FDG59" s="383">
        <f t="shared" si="70"/>
        <v>0</v>
      </c>
      <c r="FDH59" s="383">
        <f t="shared" ref="FDH59:FFS59" si="71">FDH56</f>
        <v>0</v>
      </c>
      <c r="FDI59" s="383">
        <f t="shared" si="71"/>
        <v>0</v>
      </c>
      <c r="FDJ59" s="383">
        <f t="shared" si="71"/>
        <v>0</v>
      </c>
      <c r="FDK59" s="383">
        <f t="shared" si="71"/>
        <v>0</v>
      </c>
      <c r="FDL59" s="383">
        <f t="shared" si="71"/>
        <v>0</v>
      </c>
      <c r="FDM59" s="383">
        <f t="shared" si="71"/>
        <v>0</v>
      </c>
      <c r="FDN59" s="383">
        <f t="shared" si="71"/>
        <v>0</v>
      </c>
      <c r="FDO59" s="383">
        <f t="shared" si="71"/>
        <v>0</v>
      </c>
      <c r="FDP59" s="383">
        <f t="shared" si="71"/>
        <v>0</v>
      </c>
      <c r="FDQ59" s="383">
        <f t="shared" si="71"/>
        <v>0</v>
      </c>
      <c r="FDR59" s="383">
        <f t="shared" si="71"/>
        <v>0</v>
      </c>
      <c r="FDS59" s="383">
        <f t="shared" si="71"/>
        <v>0</v>
      </c>
      <c r="FDT59" s="383">
        <f t="shared" si="71"/>
        <v>0</v>
      </c>
      <c r="FDU59" s="383">
        <f t="shared" si="71"/>
        <v>0</v>
      </c>
      <c r="FDV59" s="383">
        <f t="shared" si="71"/>
        <v>0</v>
      </c>
      <c r="FDW59" s="383">
        <f t="shared" si="71"/>
        <v>0</v>
      </c>
      <c r="FDX59" s="383">
        <f t="shared" si="71"/>
        <v>0</v>
      </c>
      <c r="FDY59" s="383">
        <f t="shared" si="71"/>
        <v>0</v>
      </c>
      <c r="FDZ59" s="383">
        <f t="shared" si="71"/>
        <v>0</v>
      </c>
      <c r="FEA59" s="383">
        <f t="shared" si="71"/>
        <v>0</v>
      </c>
      <c r="FEB59" s="383">
        <f t="shared" si="71"/>
        <v>0</v>
      </c>
      <c r="FEC59" s="383">
        <f t="shared" si="71"/>
        <v>0</v>
      </c>
      <c r="FED59" s="383">
        <f t="shared" si="71"/>
        <v>0</v>
      </c>
      <c r="FEE59" s="383">
        <f t="shared" si="71"/>
        <v>0</v>
      </c>
      <c r="FEF59" s="383">
        <f t="shared" si="71"/>
        <v>0</v>
      </c>
      <c r="FEG59" s="383">
        <f t="shared" si="71"/>
        <v>0</v>
      </c>
      <c r="FEH59" s="383">
        <f t="shared" si="71"/>
        <v>0</v>
      </c>
      <c r="FEI59" s="383">
        <f t="shared" si="71"/>
        <v>0</v>
      </c>
      <c r="FEJ59" s="383">
        <f t="shared" si="71"/>
        <v>0</v>
      </c>
      <c r="FEK59" s="383">
        <f t="shared" si="71"/>
        <v>0</v>
      </c>
      <c r="FEL59" s="383">
        <f t="shared" si="71"/>
        <v>0</v>
      </c>
      <c r="FEM59" s="383">
        <f t="shared" si="71"/>
        <v>0</v>
      </c>
      <c r="FEN59" s="383">
        <f t="shared" si="71"/>
        <v>0</v>
      </c>
      <c r="FEO59" s="383">
        <f t="shared" si="71"/>
        <v>0</v>
      </c>
      <c r="FEP59" s="383">
        <f t="shared" si="71"/>
        <v>0</v>
      </c>
      <c r="FEQ59" s="383">
        <f t="shared" si="71"/>
        <v>0</v>
      </c>
      <c r="FER59" s="383">
        <f t="shared" si="71"/>
        <v>0</v>
      </c>
      <c r="FES59" s="383">
        <f t="shared" si="71"/>
        <v>0</v>
      </c>
      <c r="FET59" s="383">
        <f t="shared" si="71"/>
        <v>0</v>
      </c>
      <c r="FEU59" s="383">
        <f t="shared" si="71"/>
        <v>0</v>
      </c>
      <c r="FEV59" s="383">
        <f t="shared" si="71"/>
        <v>0</v>
      </c>
      <c r="FEW59" s="383">
        <f t="shared" si="71"/>
        <v>0</v>
      </c>
      <c r="FEX59" s="383">
        <f t="shared" si="71"/>
        <v>0</v>
      </c>
      <c r="FEY59" s="383">
        <f t="shared" si="71"/>
        <v>0</v>
      </c>
      <c r="FEZ59" s="383">
        <f t="shared" si="71"/>
        <v>0</v>
      </c>
      <c r="FFA59" s="383">
        <f t="shared" si="71"/>
        <v>0</v>
      </c>
      <c r="FFB59" s="383">
        <f t="shared" si="71"/>
        <v>0</v>
      </c>
      <c r="FFC59" s="383">
        <f t="shared" si="71"/>
        <v>0</v>
      </c>
      <c r="FFD59" s="383">
        <f t="shared" si="71"/>
        <v>0</v>
      </c>
      <c r="FFE59" s="383">
        <f t="shared" si="71"/>
        <v>0</v>
      </c>
      <c r="FFF59" s="383">
        <f t="shared" si="71"/>
        <v>0</v>
      </c>
      <c r="FFG59" s="383">
        <f t="shared" si="71"/>
        <v>0</v>
      </c>
      <c r="FFH59" s="383">
        <f t="shared" si="71"/>
        <v>0</v>
      </c>
      <c r="FFI59" s="383">
        <f t="shared" si="71"/>
        <v>0</v>
      </c>
      <c r="FFJ59" s="383">
        <f t="shared" si="71"/>
        <v>0</v>
      </c>
      <c r="FFK59" s="383">
        <f t="shared" si="71"/>
        <v>0</v>
      </c>
      <c r="FFL59" s="383">
        <f t="shared" si="71"/>
        <v>0</v>
      </c>
      <c r="FFM59" s="383">
        <f t="shared" si="71"/>
        <v>0</v>
      </c>
      <c r="FFN59" s="383">
        <f t="shared" si="71"/>
        <v>0</v>
      </c>
      <c r="FFO59" s="383">
        <f t="shared" si="71"/>
        <v>0</v>
      </c>
      <c r="FFP59" s="383">
        <f t="shared" si="71"/>
        <v>0</v>
      </c>
      <c r="FFQ59" s="383">
        <f t="shared" si="71"/>
        <v>0</v>
      </c>
      <c r="FFR59" s="383">
        <f t="shared" si="71"/>
        <v>0</v>
      </c>
      <c r="FFS59" s="383">
        <f t="shared" si="71"/>
        <v>0</v>
      </c>
      <c r="FFT59" s="383">
        <f t="shared" ref="FFT59:FIE59" si="72">FFT56</f>
        <v>0</v>
      </c>
      <c r="FFU59" s="383">
        <f t="shared" si="72"/>
        <v>0</v>
      </c>
      <c r="FFV59" s="383">
        <f t="shared" si="72"/>
        <v>0</v>
      </c>
      <c r="FFW59" s="383">
        <f t="shared" si="72"/>
        <v>0</v>
      </c>
      <c r="FFX59" s="383">
        <f t="shared" si="72"/>
        <v>0</v>
      </c>
      <c r="FFY59" s="383">
        <f t="shared" si="72"/>
        <v>0</v>
      </c>
      <c r="FFZ59" s="383">
        <f t="shared" si="72"/>
        <v>0</v>
      </c>
      <c r="FGA59" s="383">
        <f t="shared" si="72"/>
        <v>0</v>
      </c>
      <c r="FGB59" s="383">
        <f t="shared" si="72"/>
        <v>0</v>
      </c>
      <c r="FGC59" s="383">
        <f t="shared" si="72"/>
        <v>0</v>
      </c>
      <c r="FGD59" s="383">
        <f t="shared" si="72"/>
        <v>0</v>
      </c>
      <c r="FGE59" s="383">
        <f t="shared" si="72"/>
        <v>0</v>
      </c>
      <c r="FGF59" s="383">
        <f t="shared" si="72"/>
        <v>0</v>
      </c>
      <c r="FGG59" s="383">
        <f t="shared" si="72"/>
        <v>0</v>
      </c>
      <c r="FGH59" s="383">
        <f t="shared" si="72"/>
        <v>0</v>
      </c>
      <c r="FGI59" s="383">
        <f t="shared" si="72"/>
        <v>0</v>
      </c>
      <c r="FGJ59" s="383">
        <f t="shared" si="72"/>
        <v>0</v>
      </c>
      <c r="FGK59" s="383">
        <f t="shared" si="72"/>
        <v>0</v>
      </c>
      <c r="FGL59" s="383">
        <f t="shared" si="72"/>
        <v>0</v>
      </c>
      <c r="FGM59" s="383">
        <f t="shared" si="72"/>
        <v>0</v>
      </c>
      <c r="FGN59" s="383">
        <f t="shared" si="72"/>
        <v>0</v>
      </c>
      <c r="FGO59" s="383">
        <f t="shared" si="72"/>
        <v>0</v>
      </c>
      <c r="FGP59" s="383">
        <f t="shared" si="72"/>
        <v>0</v>
      </c>
      <c r="FGQ59" s="383">
        <f t="shared" si="72"/>
        <v>0</v>
      </c>
      <c r="FGR59" s="383">
        <f t="shared" si="72"/>
        <v>0</v>
      </c>
      <c r="FGS59" s="383">
        <f t="shared" si="72"/>
        <v>0</v>
      </c>
      <c r="FGT59" s="383">
        <f t="shared" si="72"/>
        <v>0</v>
      </c>
      <c r="FGU59" s="383">
        <f t="shared" si="72"/>
        <v>0</v>
      </c>
      <c r="FGV59" s="383">
        <f t="shared" si="72"/>
        <v>0</v>
      </c>
      <c r="FGW59" s="383">
        <f t="shared" si="72"/>
        <v>0</v>
      </c>
      <c r="FGX59" s="383">
        <f t="shared" si="72"/>
        <v>0</v>
      </c>
      <c r="FGY59" s="383">
        <f t="shared" si="72"/>
        <v>0</v>
      </c>
      <c r="FGZ59" s="383">
        <f t="shared" si="72"/>
        <v>0</v>
      </c>
      <c r="FHA59" s="383">
        <f t="shared" si="72"/>
        <v>0</v>
      </c>
      <c r="FHB59" s="383">
        <f t="shared" si="72"/>
        <v>0</v>
      </c>
      <c r="FHC59" s="383">
        <f t="shared" si="72"/>
        <v>0</v>
      </c>
      <c r="FHD59" s="383">
        <f t="shared" si="72"/>
        <v>0</v>
      </c>
      <c r="FHE59" s="383">
        <f t="shared" si="72"/>
        <v>0</v>
      </c>
      <c r="FHF59" s="383">
        <f t="shared" si="72"/>
        <v>0</v>
      </c>
      <c r="FHG59" s="383">
        <f t="shared" si="72"/>
        <v>0</v>
      </c>
      <c r="FHH59" s="383">
        <f t="shared" si="72"/>
        <v>0</v>
      </c>
      <c r="FHI59" s="383">
        <f t="shared" si="72"/>
        <v>0</v>
      </c>
      <c r="FHJ59" s="383">
        <f t="shared" si="72"/>
        <v>0</v>
      </c>
      <c r="FHK59" s="383">
        <f t="shared" si="72"/>
        <v>0</v>
      </c>
      <c r="FHL59" s="383">
        <f t="shared" si="72"/>
        <v>0</v>
      </c>
      <c r="FHM59" s="383">
        <f t="shared" si="72"/>
        <v>0</v>
      </c>
      <c r="FHN59" s="383">
        <f t="shared" si="72"/>
        <v>0</v>
      </c>
      <c r="FHO59" s="383">
        <f t="shared" si="72"/>
        <v>0</v>
      </c>
      <c r="FHP59" s="383">
        <f t="shared" si="72"/>
        <v>0</v>
      </c>
      <c r="FHQ59" s="383">
        <f t="shared" si="72"/>
        <v>0</v>
      </c>
      <c r="FHR59" s="383">
        <f t="shared" si="72"/>
        <v>0</v>
      </c>
      <c r="FHS59" s="383">
        <f t="shared" si="72"/>
        <v>0</v>
      </c>
      <c r="FHT59" s="383">
        <f t="shared" si="72"/>
        <v>0</v>
      </c>
      <c r="FHU59" s="383">
        <f t="shared" si="72"/>
        <v>0</v>
      </c>
      <c r="FHV59" s="383">
        <f t="shared" si="72"/>
        <v>0</v>
      </c>
      <c r="FHW59" s="383">
        <f t="shared" si="72"/>
        <v>0</v>
      </c>
      <c r="FHX59" s="383">
        <f t="shared" si="72"/>
        <v>0</v>
      </c>
      <c r="FHY59" s="383">
        <f t="shared" si="72"/>
        <v>0</v>
      </c>
      <c r="FHZ59" s="383">
        <f t="shared" si="72"/>
        <v>0</v>
      </c>
      <c r="FIA59" s="383">
        <f t="shared" si="72"/>
        <v>0</v>
      </c>
      <c r="FIB59" s="383">
        <f t="shared" si="72"/>
        <v>0</v>
      </c>
      <c r="FIC59" s="383">
        <f t="shared" si="72"/>
        <v>0</v>
      </c>
      <c r="FID59" s="383">
        <f t="shared" si="72"/>
        <v>0</v>
      </c>
      <c r="FIE59" s="383">
        <f t="shared" si="72"/>
        <v>0</v>
      </c>
      <c r="FIF59" s="383">
        <f t="shared" ref="FIF59:FKQ59" si="73">FIF56</f>
        <v>0</v>
      </c>
      <c r="FIG59" s="383">
        <f t="shared" si="73"/>
        <v>0</v>
      </c>
      <c r="FIH59" s="383">
        <f t="shared" si="73"/>
        <v>0</v>
      </c>
      <c r="FII59" s="383">
        <f t="shared" si="73"/>
        <v>0</v>
      </c>
      <c r="FIJ59" s="383">
        <f t="shared" si="73"/>
        <v>0</v>
      </c>
      <c r="FIK59" s="383">
        <f t="shared" si="73"/>
        <v>0</v>
      </c>
      <c r="FIL59" s="383">
        <f t="shared" si="73"/>
        <v>0</v>
      </c>
      <c r="FIM59" s="383">
        <f t="shared" si="73"/>
        <v>0</v>
      </c>
      <c r="FIN59" s="383">
        <f t="shared" si="73"/>
        <v>0</v>
      </c>
      <c r="FIO59" s="383">
        <f t="shared" si="73"/>
        <v>0</v>
      </c>
      <c r="FIP59" s="383">
        <f t="shared" si="73"/>
        <v>0</v>
      </c>
      <c r="FIQ59" s="383">
        <f t="shared" si="73"/>
        <v>0</v>
      </c>
      <c r="FIR59" s="383">
        <f t="shared" si="73"/>
        <v>0</v>
      </c>
      <c r="FIS59" s="383">
        <f t="shared" si="73"/>
        <v>0</v>
      </c>
      <c r="FIT59" s="383">
        <f t="shared" si="73"/>
        <v>0</v>
      </c>
      <c r="FIU59" s="383">
        <f t="shared" si="73"/>
        <v>0</v>
      </c>
      <c r="FIV59" s="383">
        <f t="shared" si="73"/>
        <v>0</v>
      </c>
      <c r="FIW59" s="383">
        <f t="shared" si="73"/>
        <v>0</v>
      </c>
      <c r="FIX59" s="383">
        <f t="shared" si="73"/>
        <v>0</v>
      </c>
      <c r="FIY59" s="383">
        <f t="shared" si="73"/>
        <v>0</v>
      </c>
      <c r="FIZ59" s="383">
        <f t="shared" si="73"/>
        <v>0</v>
      </c>
      <c r="FJA59" s="383">
        <f t="shared" si="73"/>
        <v>0</v>
      </c>
      <c r="FJB59" s="383">
        <f t="shared" si="73"/>
        <v>0</v>
      </c>
      <c r="FJC59" s="383">
        <f t="shared" si="73"/>
        <v>0</v>
      </c>
      <c r="FJD59" s="383">
        <f t="shared" si="73"/>
        <v>0</v>
      </c>
      <c r="FJE59" s="383">
        <f t="shared" si="73"/>
        <v>0</v>
      </c>
      <c r="FJF59" s="383">
        <f t="shared" si="73"/>
        <v>0</v>
      </c>
      <c r="FJG59" s="383">
        <f t="shared" si="73"/>
        <v>0</v>
      </c>
      <c r="FJH59" s="383">
        <f t="shared" si="73"/>
        <v>0</v>
      </c>
      <c r="FJI59" s="383">
        <f t="shared" si="73"/>
        <v>0</v>
      </c>
      <c r="FJJ59" s="383">
        <f t="shared" si="73"/>
        <v>0</v>
      </c>
      <c r="FJK59" s="383">
        <f t="shared" si="73"/>
        <v>0</v>
      </c>
      <c r="FJL59" s="383">
        <f t="shared" si="73"/>
        <v>0</v>
      </c>
      <c r="FJM59" s="383">
        <f t="shared" si="73"/>
        <v>0</v>
      </c>
      <c r="FJN59" s="383">
        <f t="shared" si="73"/>
        <v>0</v>
      </c>
      <c r="FJO59" s="383">
        <f t="shared" si="73"/>
        <v>0</v>
      </c>
      <c r="FJP59" s="383">
        <f t="shared" si="73"/>
        <v>0</v>
      </c>
      <c r="FJQ59" s="383">
        <f t="shared" si="73"/>
        <v>0</v>
      </c>
      <c r="FJR59" s="383">
        <f t="shared" si="73"/>
        <v>0</v>
      </c>
      <c r="FJS59" s="383">
        <f t="shared" si="73"/>
        <v>0</v>
      </c>
      <c r="FJT59" s="383">
        <f t="shared" si="73"/>
        <v>0</v>
      </c>
      <c r="FJU59" s="383">
        <f t="shared" si="73"/>
        <v>0</v>
      </c>
      <c r="FJV59" s="383">
        <f t="shared" si="73"/>
        <v>0</v>
      </c>
      <c r="FJW59" s="383">
        <f t="shared" si="73"/>
        <v>0</v>
      </c>
      <c r="FJX59" s="383">
        <f t="shared" si="73"/>
        <v>0</v>
      </c>
      <c r="FJY59" s="383">
        <f t="shared" si="73"/>
        <v>0</v>
      </c>
      <c r="FJZ59" s="383">
        <f t="shared" si="73"/>
        <v>0</v>
      </c>
      <c r="FKA59" s="383">
        <f t="shared" si="73"/>
        <v>0</v>
      </c>
      <c r="FKB59" s="383">
        <f t="shared" si="73"/>
        <v>0</v>
      </c>
      <c r="FKC59" s="383">
        <f t="shared" si="73"/>
        <v>0</v>
      </c>
      <c r="FKD59" s="383">
        <f t="shared" si="73"/>
        <v>0</v>
      </c>
      <c r="FKE59" s="383">
        <f t="shared" si="73"/>
        <v>0</v>
      </c>
      <c r="FKF59" s="383">
        <f t="shared" si="73"/>
        <v>0</v>
      </c>
      <c r="FKG59" s="383">
        <f t="shared" si="73"/>
        <v>0</v>
      </c>
      <c r="FKH59" s="383">
        <f t="shared" si="73"/>
        <v>0</v>
      </c>
      <c r="FKI59" s="383">
        <f t="shared" si="73"/>
        <v>0</v>
      </c>
      <c r="FKJ59" s="383">
        <f t="shared" si="73"/>
        <v>0</v>
      </c>
      <c r="FKK59" s="383">
        <f t="shared" si="73"/>
        <v>0</v>
      </c>
      <c r="FKL59" s="383">
        <f t="shared" si="73"/>
        <v>0</v>
      </c>
      <c r="FKM59" s="383">
        <f t="shared" si="73"/>
        <v>0</v>
      </c>
      <c r="FKN59" s="383">
        <f t="shared" si="73"/>
        <v>0</v>
      </c>
      <c r="FKO59" s="383">
        <f t="shared" si="73"/>
        <v>0</v>
      </c>
      <c r="FKP59" s="383">
        <f t="shared" si="73"/>
        <v>0</v>
      </c>
      <c r="FKQ59" s="383">
        <f t="shared" si="73"/>
        <v>0</v>
      </c>
      <c r="FKR59" s="383">
        <f t="shared" ref="FKR59:FNC59" si="74">FKR56</f>
        <v>0</v>
      </c>
      <c r="FKS59" s="383">
        <f t="shared" si="74"/>
        <v>0</v>
      </c>
      <c r="FKT59" s="383">
        <f t="shared" si="74"/>
        <v>0</v>
      </c>
      <c r="FKU59" s="383">
        <f t="shared" si="74"/>
        <v>0</v>
      </c>
      <c r="FKV59" s="383">
        <f t="shared" si="74"/>
        <v>0</v>
      </c>
      <c r="FKW59" s="383">
        <f t="shared" si="74"/>
        <v>0</v>
      </c>
      <c r="FKX59" s="383">
        <f t="shared" si="74"/>
        <v>0</v>
      </c>
      <c r="FKY59" s="383">
        <f t="shared" si="74"/>
        <v>0</v>
      </c>
      <c r="FKZ59" s="383">
        <f t="shared" si="74"/>
        <v>0</v>
      </c>
      <c r="FLA59" s="383">
        <f t="shared" si="74"/>
        <v>0</v>
      </c>
      <c r="FLB59" s="383">
        <f t="shared" si="74"/>
        <v>0</v>
      </c>
      <c r="FLC59" s="383">
        <f t="shared" si="74"/>
        <v>0</v>
      </c>
      <c r="FLD59" s="383">
        <f t="shared" si="74"/>
        <v>0</v>
      </c>
      <c r="FLE59" s="383">
        <f t="shared" si="74"/>
        <v>0</v>
      </c>
      <c r="FLF59" s="383">
        <f t="shared" si="74"/>
        <v>0</v>
      </c>
      <c r="FLG59" s="383">
        <f t="shared" si="74"/>
        <v>0</v>
      </c>
      <c r="FLH59" s="383">
        <f t="shared" si="74"/>
        <v>0</v>
      </c>
      <c r="FLI59" s="383">
        <f t="shared" si="74"/>
        <v>0</v>
      </c>
      <c r="FLJ59" s="383">
        <f t="shared" si="74"/>
        <v>0</v>
      </c>
      <c r="FLK59" s="383">
        <f t="shared" si="74"/>
        <v>0</v>
      </c>
      <c r="FLL59" s="383">
        <f t="shared" si="74"/>
        <v>0</v>
      </c>
      <c r="FLM59" s="383">
        <f t="shared" si="74"/>
        <v>0</v>
      </c>
      <c r="FLN59" s="383">
        <f t="shared" si="74"/>
        <v>0</v>
      </c>
      <c r="FLO59" s="383">
        <f t="shared" si="74"/>
        <v>0</v>
      </c>
      <c r="FLP59" s="383">
        <f t="shared" si="74"/>
        <v>0</v>
      </c>
      <c r="FLQ59" s="383">
        <f t="shared" si="74"/>
        <v>0</v>
      </c>
      <c r="FLR59" s="383">
        <f t="shared" si="74"/>
        <v>0</v>
      </c>
      <c r="FLS59" s="383">
        <f t="shared" si="74"/>
        <v>0</v>
      </c>
      <c r="FLT59" s="383">
        <f t="shared" si="74"/>
        <v>0</v>
      </c>
      <c r="FLU59" s="383">
        <f t="shared" si="74"/>
        <v>0</v>
      </c>
      <c r="FLV59" s="383">
        <f t="shared" si="74"/>
        <v>0</v>
      </c>
      <c r="FLW59" s="383">
        <f t="shared" si="74"/>
        <v>0</v>
      </c>
      <c r="FLX59" s="383">
        <f t="shared" si="74"/>
        <v>0</v>
      </c>
      <c r="FLY59" s="383">
        <f t="shared" si="74"/>
        <v>0</v>
      </c>
      <c r="FLZ59" s="383">
        <f t="shared" si="74"/>
        <v>0</v>
      </c>
      <c r="FMA59" s="383">
        <f t="shared" si="74"/>
        <v>0</v>
      </c>
      <c r="FMB59" s="383">
        <f t="shared" si="74"/>
        <v>0</v>
      </c>
      <c r="FMC59" s="383">
        <f t="shared" si="74"/>
        <v>0</v>
      </c>
      <c r="FMD59" s="383">
        <f t="shared" si="74"/>
        <v>0</v>
      </c>
      <c r="FME59" s="383">
        <f t="shared" si="74"/>
        <v>0</v>
      </c>
      <c r="FMF59" s="383">
        <f t="shared" si="74"/>
        <v>0</v>
      </c>
      <c r="FMG59" s="383">
        <f t="shared" si="74"/>
        <v>0</v>
      </c>
      <c r="FMH59" s="383">
        <f t="shared" si="74"/>
        <v>0</v>
      </c>
      <c r="FMI59" s="383">
        <f t="shared" si="74"/>
        <v>0</v>
      </c>
      <c r="FMJ59" s="383">
        <f t="shared" si="74"/>
        <v>0</v>
      </c>
      <c r="FMK59" s="383">
        <f t="shared" si="74"/>
        <v>0</v>
      </c>
      <c r="FML59" s="383">
        <f t="shared" si="74"/>
        <v>0</v>
      </c>
      <c r="FMM59" s="383">
        <f t="shared" si="74"/>
        <v>0</v>
      </c>
      <c r="FMN59" s="383">
        <f t="shared" si="74"/>
        <v>0</v>
      </c>
      <c r="FMO59" s="383">
        <f t="shared" si="74"/>
        <v>0</v>
      </c>
      <c r="FMP59" s="383">
        <f t="shared" si="74"/>
        <v>0</v>
      </c>
      <c r="FMQ59" s="383">
        <f t="shared" si="74"/>
        <v>0</v>
      </c>
      <c r="FMR59" s="383">
        <f t="shared" si="74"/>
        <v>0</v>
      </c>
      <c r="FMS59" s="383">
        <f t="shared" si="74"/>
        <v>0</v>
      </c>
      <c r="FMT59" s="383">
        <f t="shared" si="74"/>
        <v>0</v>
      </c>
      <c r="FMU59" s="383">
        <f t="shared" si="74"/>
        <v>0</v>
      </c>
      <c r="FMV59" s="383">
        <f t="shared" si="74"/>
        <v>0</v>
      </c>
      <c r="FMW59" s="383">
        <f t="shared" si="74"/>
        <v>0</v>
      </c>
      <c r="FMX59" s="383">
        <f t="shared" si="74"/>
        <v>0</v>
      </c>
      <c r="FMY59" s="383">
        <f t="shared" si="74"/>
        <v>0</v>
      </c>
      <c r="FMZ59" s="383">
        <f t="shared" si="74"/>
        <v>0</v>
      </c>
      <c r="FNA59" s="383">
        <f t="shared" si="74"/>
        <v>0</v>
      </c>
      <c r="FNB59" s="383">
        <f t="shared" si="74"/>
        <v>0</v>
      </c>
      <c r="FNC59" s="383">
        <f t="shared" si="74"/>
        <v>0</v>
      </c>
      <c r="FND59" s="383">
        <f t="shared" ref="FND59:FPO59" si="75">FND56</f>
        <v>0</v>
      </c>
      <c r="FNE59" s="383">
        <f t="shared" si="75"/>
        <v>0</v>
      </c>
      <c r="FNF59" s="383">
        <f t="shared" si="75"/>
        <v>0</v>
      </c>
      <c r="FNG59" s="383">
        <f t="shared" si="75"/>
        <v>0</v>
      </c>
      <c r="FNH59" s="383">
        <f t="shared" si="75"/>
        <v>0</v>
      </c>
      <c r="FNI59" s="383">
        <f t="shared" si="75"/>
        <v>0</v>
      </c>
      <c r="FNJ59" s="383">
        <f t="shared" si="75"/>
        <v>0</v>
      </c>
      <c r="FNK59" s="383">
        <f t="shared" si="75"/>
        <v>0</v>
      </c>
      <c r="FNL59" s="383">
        <f t="shared" si="75"/>
        <v>0</v>
      </c>
      <c r="FNM59" s="383">
        <f t="shared" si="75"/>
        <v>0</v>
      </c>
      <c r="FNN59" s="383">
        <f t="shared" si="75"/>
        <v>0</v>
      </c>
      <c r="FNO59" s="383">
        <f t="shared" si="75"/>
        <v>0</v>
      </c>
      <c r="FNP59" s="383">
        <f t="shared" si="75"/>
        <v>0</v>
      </c>
      <c r="FNQ59" s="383">
        <f t="shared" si="75"/>
        <v>0</v>
      </c>
      <c r="FNR59" s="383">
        <f t="shared" si="75"/>
        <v>0</v>
      </c>
      <c r="FNS59" s="383">
        <f t="shared" si="75"/>
        <v>0</v>
      </c>
      <c r="FNT59" s="383">
        <f t="shared" si="75"/>
        <v>0</v>
      </c>
      <c r="FNU59" s="383">
        <f t="shared" si="75"/>
        <v>0</v>
      </c>
      <c r="FNV59" s="383">
        <f t="shared" si="75"/>
        <v>0</v>
      </c>
      <c r="FNW59" s="383">
        <f t="shared" si="75"/>
        <v>0</v>
      </c>
      <c r="FNX59" s="383">
        <f t="shared" si="75"/>
        <v>0</v>
      </c>
      <c r="FNY59" s="383">
        <f t="shared" si="75"/>
        <v>0</v>
      </c>
      <c r="FNZ59" s="383">
        <f t="shared" si="75"/>
        <v>0</v>
      </c>
      <c r="FOA59" s="383">
        <f t="shared" si="75"/>
        <v>0</v>
      </c>
      <c r="FOB59" s="383">
        <f t="shared" si="75"/>
        <v>0</v>
      </c>
      <c r="FOC59" s="383">
        <f t="shared" si="75"/>
        <v>0</v>
      </c>
      <c r="FOD59" s="383">
        <f t="shared" si="75"/>
        <v>0</v>
      </c>
      <c r="FOE59" s="383">
        <f t="shared" si="75"/>
        <v>0</v>
      </c>
      <c r="FOF59" s="383">
        <f t="shared" si="75"/>
        <v>0</v>
      </c>
      <c r="FOG59" s="383">
        <f t="shared" si="75"/>
        <v>0</v>
      </c>
      <c r="FOH59" s="383">
        <f t="shared" si="75"/>
        <v>0</v>
      </c>
      <c r="FOI59" s="383">
        <f t="shared" si="75"/>
        <v>0</v>
      </c>
      <c r="FOJ59" s="383">
        <f t="shared" si="75"/>
        <v>0</v>
      </c>
      <c r="FOK59" s="383">
        <f t="shared" si="75"/>
        <v>0</v>
      </c>
      <c r="FOL59" s="383">
        <f t="shared" si="75"/>
        <v>0</v>
      </c>
      <c r="FOM59" s="383">
        <f t="shared" si="75"/>
        <v>0</v>
      </c>
      <c r="FON59" s="383">
        <f t="shared" si="75"/>
        <v>0</v>
      </c>
      <c r="FOO59" s="383">
        <f t="shared" si="75"/>
        <v>0</v>
      </c>
      <c r="FOP59" s="383">
        <f t="shared" si="75"/>
        <v>0</v>
      </c>
      <c r="FOQ59" s="383">
        <f t="shared" si="75"/>
        <v>0</v>
      </c>
      <c r="FOR59" s="383">
        <f t="shared" si="75"/>
        <v>0</v>
      </c>
      <c r="FOS59" s="383">
        <f t="shared" si="75"/>
        <v>0</v>
      </c>
      <c r="FOT59" s="383">
        <f t="shared" si="75"/>
        <v>0</v>
      </c>
      <c r="FOU59" s="383">
        <f t="shared" si="75"/>
        <v>0</v>
      </c>
      <c r="FOV59" s="383">
        <f t="shared" si="75"/>
        <v>0</v>
      </c>
      <c r="FOW59" s="383">
        <f t="shared" si="75"/>
        <v>0</v>
      </c>
      <c r="FOX59" s="383">
        <f t="shared" si="75"/>
        <v>0</v>
      </c>
      <c r="FOY59" s="383">
        <f t="shared" si="75"/>
        <v>0</v>
      </c>
      <c r="FOZ59" s="383">
        <f t="shared" si="75"/>
        <v>0</v>
      </c>
      <c r="FPA59" s="383">
        <f t="shared" si="75"/>
        <v>0</v>
      </c>
      <c r="FPB59" s="383">
        <f t="shared" si="75"/>
        <v>0</v>
      </c>
      <c r="FPC59" s="383">
        <f t="shared" si="75"/>
        <v>0</v>
      </c>
      <c r="FPD59" s="383">
        <f t="shared" si="75"/>
        <v>0</v>
      </c>
      <c r="FPE59" s="383">
        <f t="shared" si="75"/>
        <v>0</v>
      </c>
      <c r="FPF59" s="383">
        <f t="shared" si="75"/>
        <v>0</v>
      </c>
      <c r="FPG59" s="383">
        <f t="shared" si="75"/>
        <v>0</v>
      </c>
      <c r="FPH59" s="383">
        <f t="shared" si="75"/>
        <v>0</v>
      </c>
      <c r="FPI59" s="383">
        <f t="shared" si="75"/>
        <v>0</v>
      </c>
      <c r="FPJ59" s="383">
        <f t="shared" si="75"/>
        <v>0</v>
      </c>
      <c r="FPK59" s="383">
        <f t="shared" si="75"/>
        <v>0</v>
      </c>
      <c r="FPL59" s="383">
        <f t="shared" si="75"/>
        <v>0</v>
      </c>
      <c r="FPM59" s="383">
        <f t="shared" si="75"/>
        <v>0</v>
      </c>
      <c r="FPN59" s="383">
        <f t="shared" si="75"/>
        <v>0</v>
      </c>
      <c r="FPO59" s="383">
        <f t="shared" si="75"/>
        <v>0</v>
      </c>
      <c r="FPP59" s="383">
        <f t="shared" ref="FPP59:FSA59" si="76">FPP56</f>
        <v>0</v>
      </c>
      <c r="FPQ59" s="383">
        <f t="shared" si="76"/>
        <v>0</v>
      </c>
      <c r="FPR59" s="383">
        <f t="shared" si="76"/>
        <v>0</v>
      </c>
      <c r="FPS59" s="383">
        <f t="shared" si="76"/>
        <v>0</v>
      </c>
      <c r="FPT59" s="383">
        <f t="shared" si="76"/>
        <v>0</v>
      </c>
      <c r="FPU59" s="383">
        <f t="shared" si="76"/>
        <v>0</v>
      </c>
      <c r="FPV59" s="383">
        <f t="shared" si="76"/>
        <v>0</v>
      </c>
      <c r="FPW59" s="383">
        <f t="shared" si="76"/>
        <v>0</v>
      </c>
      <c r="FPX59" s="383">
        <f t="shared" si="76"/>
        <v>0</v>
      </c>
      <c r="FPY59" s="383">
        <f t="shared" si="76"/>
        <v>0</v>
      </c>
      <c r="FPZ59" s="383">
        <f t="shared" si="76"/>
        <v>0</v>
      </c>
      <c r="FQA59" s="383">
        <f t="shared" si="76"/>
        <v>0</v>
      </c>
      <c r="FQB59" s="383">
        <f t="shared" si="76"/>
        <v>0</v>
      </c>
      <c r="FQC59" s="383">
        <f t="shared" si="76"/>
        <v>0</v>
      </c>
      <c r="FQD59" s="383">
        <f t="shared" si="76"/>
        <v>0</v>
      </c>
      <c r="FQE59" s="383">
        <f t="shared" si="76"/>
        <v>0</v>
      </c>
      <c r="FQF59" s="383">
        <f t="shared" si="76"/>
        <v>0</v>
      </c>
      <c r="FQG59" s="383">
        <f t="shared" si="76"/>
        <v>0</v>
      </c>
      <c r="FQH59" s="383">
        <f t="shared" si="76"/>
        <v>0</v>
      </c>
      <c r="FQI59" s="383">
        <f t="shared" si="76"/>
        <v>0</v>
      </c>
      <c r="FQJ59" s="383">
        <f t="shared" si="76"/>
        <v>0</v>
      </c>
      <c r="FQK59" s="383">
        <f t="shared" si="76"/>
        <v>0</v>
      </c>
      <c r="FQL59" s="383">
        <f t="shared" si="76"/>
        <v>0</v>
      </c>
      <c r="FQM59" s="383">
        <f t="shared" si="76"/>
        <v>0</v>
      </c>
      <c r="FQN59" s="383">
        <f t="shared" si="76"/>
        <v>0</v>
      </c>
      <c r="FQO59" s="383">
        <f t="shared" si="76"/>
        <v>0</v>
      </c>
      <c r="FQP59" s="383">
        <f t="shared" si="76"/>
        <v>0</v>
      </c>
      <c r="FQQ59" s="383">
        <f t="shared" si="76"/>
        <v>0</v>
      </c>
      <c r="FQR59" s="383">
        <f t="shared" si="76"/>
        <v>0</v>
      </c>
      <c r="FQS59" s="383">
        <f t="shared" si="76"/>
        <v>0</v>
      </c>
      <c r="FQT59" s="383">
        <f t="shared" si="76"/>
        <v>0</v>
      </c>
      <c r="FQU59" s="383">
        <f t="shared" si="76"/>
        <v>0</v>
      </c>
      <c r="FQV59" s="383">
        <f t="shared" si="76"/>
        <v>0</v>
      </c>
      <c r="FQW59" s="383">
        <f t="shared" si="76"/>
        <v>0</v>
      </c>
      <c r="FQX59" s="383">
        <f t="shared" si="76"/>
        <v>0</v>
      </c>
      <c r="FQY59" s="383">
        <f t="shared" si="76"/>
        <v>0</v>
      </c>
      <c r="FQZ59" s="383">
        <f t="shared" si="76"/>
        <v>0</v>
      </c>
      <c r="FRA59" s="383">
        <f t="shared" si="76"/>
        <v>0</v>
      </c>
      <c r="FRB59" s="383">
        <f t="shared" si="76"/>
        <v>0</v>
      </c>
      <c r="FRC59" s="383">
        <f t="shared" si="76"/>
        <v>0</v>
      </c>
      <c r="FRD59" s="383">
        <f t="shared" si="76"/>
        <v>0</v>
      </c>
      <c r="FRE59" s="383">
        <f t="shared" si="76"/>
        <v>0</v>
      </c>
      <c r="FRF59" s="383">
        <f t="shared" si="76"/>
        <v>0</v>
      </c>
      <c r="FRG59" s="383">
        <f t="shared" si="76"/>
        <v>0</v>
      </c>
      <c r="FRH59" s="383">
        <f t="shared" si="76"/>
        <v>0</v>
      </c>
      <c r="FRI59" s="383">
        <f t="shared" si="76"/>
        <v>0</v>
      </c>
      <c r="FRJ59" s="383">
        <f t="shared" si="76"/>
        <v>0</v>
      </c>
      <c r="FRK59" s="383">
        <f t="shared" si="76"/>
        <v>0</v>
      </c>
      <c r="FRL59" s="383">
        <f t="shared" si="76"/>
        <v>0</v>
      </c>
      <c r="FRM59" s="383">
        <f t="shared" si="76"/>
        <v>0</v>
      </c>
      <c r="FRN59" s="383">
        <f t="shared" si="76"/>
        <v>0</v>
      </c>
      <c r="FRO59" s="383">
        <f t="shared" si="76"/>
        <v>0</v>
      </c>
      <c r="FRP59" s="383">
        <f t="shared" si="76"/>
        <v>0</v>
      </c>
      <c r="FRQ59" s="383">
        <f t="shared" si="76"/>
        <v>0</v>
      </c>
      <c r="FRR59" s="383">
        <f t="shared" si="76"/>
        <v>0</v>
      </c>
      <c r="FRS59" s="383">
        <f t="shared" si="76"/>
        <v>0</v>
      </c>
      <c r="FRT59" s="383">
        <f t="shared" si="76"/>
        <v>0</v>
      </c>
      <c r="FRU59" s="383">
        <f t="shared" si="76"/>
        <v>0</v>
      </c>
      <c r="FRV59" s="383">
        <f t="shared" si="76"/>
        <v>0</v>
      </c>
      <c r="FRW59" s="383">
        <f t="shared" si="76"/>
        <v>0</v>
      </c>
      <c r="FRX59" s="383">
        <f t="shared" si="76"/>
        <v>0</v>
      </c>
      <c r="FRY59" s="383">
        <f t="shared" si="76"/>
        <v>0</v>
      </c>
      <c r="FRZ59" s="383">
        <f t="shared" si="76"/>
        <v>0</v>
      </c>
      <c r="FSA59" s="383">
        <f t="shared" si="76"/>
        <v>0</v>
      </c>
      <c r="FSB59" s="383">
        <f t="shared" ref="FSB59:FUM59" si="77">FSB56</f>
        <v>0</v>
      </c>
      <c r="FSC59" s="383">
        <f t="shared" si="77"/>
        <v>0</v>
      </c>
      <c r="FSD59" s="383">
        <f t="shared" si="77"/>
        <v>0</v>
      </c>
      <c r="FSE59" s="383">
        <f t="shared" si="77"/>
        <v>0</v>
      </c>
      <c r="FSF59" s="383">
        <f t="shared" si="77"/>
        <v>0</v>
      </c>
      <c r="FSG59" s="383">
        <f t="shared" si="77"/>
        <v>0</v>
      </c>
      <c r="FSH59" s="383">
        <f t="shared" si="77"/>
        <v>0</v>
      </c>
      <c r="FSI59" s="383">
        <f t="shared" si="77"/>
        <v>0</v>
      </c>
      <c r="FSJ59" s="383">
        <f t="shared" si="77"/>
        <v>0</v>
      </c>
      <c r="FSK59" s="383">
        <f t="shared" si="77"/>
        <v>0</v>
      </c>
      <c r="FSL59" s="383">
        <f t="shared" si="77"/>
        <v>0</v>
      </c>
      <c r="FSM59" s="383">
        <f t="shared" si="77"/>
        <v>0</v>
      </c>
      <c r="FSN59" s="383">
        <f t="shared" si="77"/>
        <v>0</v>
      </c>
      <c r="FSO59" s="383">
        <f t="shared" si="77"/>
        <v>0</v>
      </c>
      <c r="FSP59" s="383">
        <f t="shared" si="77"/>
        <v>0</v>
      </c>
      <c r="FSQ59" s="383">
        <f t="shared" si="77"/>
        <v>0</v>
      </c>
      <c r="FSR59" s="383">
        <f t="shared" si="77"/>
        <v>0</v>
      </c>
      <c r="FSS59" s="383">
        <f t="shared" si="77"/>
        <v>0</v>
      </c>
      <c r="FST59" s="383">
        <f t="shared" si="77"/>
        <v>0</v>
      </c>
      <c r="FSU59" s="383">
        <f t="shared" si="77"/>
        <v>0</v>
      </c>
      <c r="FSV59" s="383">
        <f t="shared" si="77"/>
        <v>0</v>
      </c>
      <c r="FSW59" s="383">
        <f t="shared" si="77"/>
        <v>0</v>
      </c>
      <c r="FSX59" s="383">
        <f t="shared" si="77"/>
        <v>0</v>
      </c>
      <c r="FSY59" s="383">
        <f t="shared" si="77"/>
        <v>0</v>
      </c>
      <c r="FSZ59" s="383">
        <f t="shared" si="77"/>
        <v>0</v>
      </c>
      <c r="FTA59" s="383">
        <f t="shared" si="77"/>
        <v>0</v>
      </c>
      <c r="FTB59" s="383">
        <f t="shared" si="77"/>
        <v>0</v>
      </c>
      <c r="FTC59" s="383">
        <f t="shared" si="77"/>
        <v>0</v>
      </c>
      <c r="FTD59" s="383">
        <f t="shared" si="77"/>
        <v>0</v>
      </c>
      <c r="FTE59" s="383">
        <f t="shared" si="77"/>
        <v>0</v>
      </c>
      <c r="FTF59" s="383">
        <f t="shared" si="77"/>
        <v>0</v>
      </c>
      <c r="FTG59" s="383">
        <f t="shared" si="77"/>
        <v>0</v>
      </c>
      <c r="FTH59" s="383">
        <f t="shared" si="77"/>
        <v>0</v>
      </c>
      <c r="FTI59" s="383">
        <f t="shared" si="77"/>
        <v>0</v>
      </c>
      <c r="FTJ59" s="383">
        <f t="shared" si="77"/>
        <v>0</v>
      </c>
      <c r="FTK59" s="383">
        <f t="shared" si="77"/>
        <v>0</v>
      </c>
      <c r="FTL59" s="383">
        <f t="shared" si="77"/>
        <v>0</v>
      </c>
      <c r="FTM59" s="383">
        <f t="shared" si="77"/>
        <v>0</v>
      </c>
      <c r="FTN59" s="383">
        <f t="shared" si="77"/>
        <v>0</v>
      </c>
      <c r="FTO59" s="383">
        <f t="shared" si="77"/>
        <v>0</v>
      </c>
      <c r="FTP59" s="383">
        <f t="shared" si="77"/>
        <v>0</v>
      </c>
      <c r="FTQ59" s="383">
        <f t="shared" si="77"/>
        <v>0</v>
      </c>
      <c r="FTR59" s="383">
        <f t="shared" si="77"/>
        <v>0</v>
      </c>
      <c r="FTS59" s="383">
        <f t="shared" si="77"/>
        <v>0</v>
      </c>
      <c r="FTT59" s="383">
        <f t="shared" si="77"/>
        <v>0</v>
      </c>
      <c r="FTU59" s="383">
        <f t="shared" si="77"/>
        <v>0</v>
      </c>
      <c r="FTV59" s="383">
        <f t="shared" si="77"/>
        <v>0</v>
      </c>
      <c r="FTW59" s="383">
        <f t="shared" si="77"/>
        <v>0</v>
      </c>
      <c r="FTX59" s="383">
        <f t="shared" si="77"/>
        <v>0</v>
      </c>
      <c r="FTY59" s="383">
        <f t="shared" si="77"/>
        <v>0</v>
      </c>
      <c r="FTZ59" s="383">
        <f t="shared" si="77"/>
        <v>0</v>
      </c>
      <c r="FUA59" s="383">
        <f t="shared" si="77"/>
        <v>0</v>
      </c>
      <c r="FUB59" s="383">
        <f t="shared" si="77"/>
        <v>0</v>
      </c>
      <c r="FUC59" s="383">
        <f t="shared" si="77"/>
        <v>0</v>
      </c>
      <c r="FUD59" s="383">
        <f t="shared" si="77"/>
        <v>0</v>
      </c>
      <c r="FUE59" s="383">
        <f t="shared" si="77"/>
        <v>0</v>
      </c>
      <c r="FUF59" s="383">
        <f t="shared" si="77"/>
        <v>0</v>
      </c>
      <c r="FUG59" s="383">
        <f t="shared" si="77"/>
        <v>0</v>
      </c>
      <c r="FUH59" s="383">
        <f t="shared" si="77"/>
        <v>0</v>
      </c>
      <c r="FUI59" s="383">
        <f t="shared" si="77"/>
        <v>0</v>
      </c>
      <c r="FUJ59" s="383">
        <f t="shared" si="77"/>
        <v>0</v>
      </c>
      <c r="FUK59" s="383">
        <f t="shared" si="77"/>
        <v>0</v>
      </c>
      <c r="FUL59" s="383">
        <f t="shared" si="77"/>
        <v>0</v>
      </c>
      <c r="FUM59" s="383">
        <f t="shared" si="77"/>
        <v>0</v>
      </c>
      <c r="FUN59" s="383">
        <f t="shared" ref="FUN59:FWY59" si="78">FUN56</f>
        <v>0</v>
      </c>
      <c r="FUO59" s="383">
        <f t="shared" si="78"/>
        <v>0</v>
      </c>
      <c r="FUP59" s="383">
        <f t="shared" si="78"/>
        <v>0</v>
      </c>
      <c r="FUQ59" s="383">
        <f t="shared" si="78"/>
        <v>0</v>
      </c>
      <c r="FUR59" s="383">
        <f t="shared" si="78"/>
        <v>0</v>
      </c>
      <c r="FUS59" s="383">
        <f t="shared" si="78"/>
        <v>0</v>
      </c>
      <c r="FUT59" s="383">
        <f t="shared" si="78"/>
        <v>0</v>
      </c>
      <c r="FUU59" s="383">
        <f t="shared" si="78"/>
        <v>0</v>
      </c>
      <c r="FUV59" s="383">
        <f t="shared" si="78"/>
        <v>0</v>
      </c>
      <c r="FUW59" s="383">
        <f t="shared" si="78"/>
        <v>0</v>
      </c>
      <c r="FUX59" s="383">
        <f t="shared" si="78"/>
        <v>0</v>
      </c>
      <c r="FUY59" s="383">
        <f t="shared" si="78"/>
        <v>0</v>
      </c>
      <c r="FUZ59" s="383">
        <f t="shared" si="78"/>
        <v>0</v>
      </c>
      <c r="FVA59" s="383">
        <f t="shared" si="78"/>
        <v>0</v>
      </c>
      <c r="FVB59" s="383">
        <f t="shared" si="78"/>
        <v>0</v>
      </c>
      <c r="FVC59" s="383">
        <f t="shared" si="78"/>
        <v>0</v>
      </c>
      <c r="FVD59" s="383">
        <f t="shared" si="78"/>
        <v>0</v>
      </c>
      <c r="FVE59" s="383">
        <f t="shared" si="78"/>
        <v>0</v>
      </c>
      <c r="FVF59" s="383">
        <f t="shared" si="78"/>
        <v>0</v>
      </c>
      <c r="FVG59" s="383">
        <f t="shared" si="78"/>
        <v>0</v>
      </c>
      <c r="FVH59" s="383">
        <f t="shared" si="78"/>
        <v>0</v>
      </c>
      <c r="FVI59" s="383">
        <f t="shared" si="78"/>
        <v>0</v>
      </c>
      <c r="FVJ59" s="383">
        <f t="shared" si="78"/>
        <v>0</v>
      </c>
      <c r="FVK59" s="383">
        <f t="shared" si="78"/>
        <v>0</v>
      </c>
      <c r="FVL59" s="383">
        <f t="shared" si="78"/>
        <v>0</v>
      </c>
      <c r="FVM59" s="383">
        <f t="shared" si="78"/>
        <v>0</v>
      </c>
      <c r="FVN59" s="383">
        <f t="shared" si="78"/>
        <v>0</v>
      </c>
      <c r="FVO59" s="383">
        <f t="shared" si="78"/>
        <v>0</v>
      </c>
      <c r="FVP59" s="383">
        <f t="shared" si="78"/>
        <v>0</v>
      </c>
      <c r="FVQ59" s="383">
        <f t="shared" si="78"/>
        <v>0</v>
      </c>
      <c r="FVR59" s="383">
        <f t="shared" si="78"/>
        <v>0</v>
      </c>
      <c r="FVS59" s="383">
        <f t="shared" si="78"/>
        <v>0</v>
      </c>
      <c r="FVT59" s="383">
        <f t="shared" si="78"/>
        <v>0</v>
      </c>
      <c r="FVU59" s="383">
        <f t="shared" si="78"/>
        <v>0</v>
      </c>
      <c r="FVV59" s="383">
        <f t="shared" si="78"/>
        <v>0</v>
      </c>
      <c r="FVW59" s="383">
        <f t="shared" si="78"/>
        <v>0</v>
      </c>
      <c r="FVX59" s="383">
        <f t="shared" si="78"/>
        <v>0</v>
      </c>
      <c r="FVY59" s="383">
        <f t="shared" si="78"/>
        <v>0</v>
      </c>
      <c r="FVZ59" s="383">
        <f t="shared" si="78"/>
        <v>0</v>
      </c>
      <c r="FWA59" s="383">
        <f t="shared" si="78"/>
        <v>0</v>
      </c>
      <c r="FWB59" s="383">
        <f t="shared" si="78"/>
        <v>0</v>
      </c>
      <c r="FWC59" s="383">
        <f t="shared" si="78"/>
        <v>0</v>
      </c>
      <c r="FWD59" s="383">
        <f t="shared" si="78"/>
        <v>0</v>
      </c>
      <c r="FWE59" s="383">
        <f t="shared" si="78"/>
        <v>0</v>
      </c>
      <c r="FWF59" s="383">
        <f t="shared" si="78"/>
        <v>0</v>
      </c>
      <c r="FWG59" s="383">
        <f t="shared" si="78"/>
        <v>0</v>
      </c>
      <c r="FWH59" s="383">
        <f t="shared" si="78"/>
        <v>0</v>
      </c>
      <c r="FWI59" s="383">
        <f t="shared" si="78"/>
        <v>0</v>
      </c>
      <c r="FWJ59" s="383">
        <f t="shared" si="78"/>
        <v>0</v>
      </c>
      <c r="FWK59" s="383">
        <f t="shared" si="78"/>
        <v>0</v>
      </c>
      <c r="FWL59" s="383">
        <f t="shared" si="78"/>
        <v>0</v>
      </c>
      <c r="FWM59" s="383">
        <f t="shared" si="78"/>
        <v>0</v>
      </c>
      <c r="FWN59" s="383">
        <f t="shared" si="78"/>
        <v>0</v>
      </c>
      <c r="FWO59" s="383">
        <f t="shared" si="78"/>
        <v>0</v>
      </c>
      <c r="FWP59" s="383">
        <f t="shared" si="78"/>
        <v>0</v>
      </c>
      <c r="FWQ59" s="383">
        <f t="shared" si="78"/>
        <v>0</v>
      </c>
      <c r="FWR59" s="383">
        <f t="shared" si="78"/>
        <v>0</v>
      </c>
      <c r="FWS59" s="383">
        <f t="shared" si="78"/>
        <v>0</v>
      </c>
      <c r="FWT59" s="383">
        <f t="shared" si="78"/>
        <v>0</v>
      </c>
      <c r="FWU59" s="383">
        <f t="shared" si="78"/>
        <v>0</v>
      </c>
      <c r="FWV59" s="383">
        <f t="shared" si="78"/>
        <v>0</v>
      </c>
      <c r="FWW59" s="383">
        <f t="shared" si="78"/>
        <v>0</v>
      </c>
      <c r="FWX59" s="383">
        <f t="shared" si="78"/>
        <v>0</v>
      </c>
      <c r="FWY59" s="383">
        <f t="shared" si="78"/>
        <v>0</v>
      </c>
      <c r="FWZ59" s="383">
        <f t="shared" ref="FWZ59:FZK59" si="79">FWZ56</f>
        <v>0</v>
      </c>
      <c r="FXA59" s="383">
        <f t="shared" si="79"/>
        <v>0</v>
      </c>
      <c r="FXB59" s="383">
        <f t="shared" si="79"/>
        <v>0</v>
      </c>
      <c r="FXC59" s="383">
        <f t="shared" si="79"/>
        <v>0</v>
      </c>
      <c r="FXD59" s="383">
        <f t="shared" si="79"/>
        <v>0</v>
      </c>
      <c r="FXE59" s="383">
        <f t="shared" si="79"/>
        <v>0</v>
      </c>
      <c r="FXF59" s="383">
        <f t="shared" si="79"/>
        <v>0</v>
      </c>
      <c r="FXG59" s="383">
        <f t="shared" si="79"/>
        <v>0</v>
      </c>
      <c r="FXH59" s="383">
        <f t="shared" si="79"/>
        <v>0</v>
      </c>
      <c r="FXI59" s="383">
        <f t="shared" si="79"/>
        <v>0</v>
      </c>
      <c r="FXJ59" s="383">
        <f t="shared" si="79"/>
        <v>0</v>
      </c>
      <c r="FXK59" s="383">
        <f t="shared" si="79"/>
        <v>0</v>
      </c>
      <c r="FXL59" s="383">
        <f t="shared" si="79"/>
        <v>0</v>
      </c>
      <c r="FXM59" s="383">
        <f t="shared" si="79"/>
        <v>0</v>
      </c>
      <c r="FXN59" s="383">
        <f t="shared" si="79"/>
        <v>0</v>
      </c>
      <c r="FXO59" s="383">
        <f t="shared" si="79"/>
        <v>0</v>
      </c>
      <c r="FXP59" s="383">
        <f t="shared" si="79"/>
        <v>0</v>
      </c>
      <c r="FXQ59" s="383">
        <f t="shared" si="79"/>
        <v>0</v>
      </c>
      <c r="FXR59" s="383">
        <f t="shared" si="79"/>
        <v>0</v>
      </c>
      <c r="FXS59" s="383">
        <f t="shared" si="79"/>
        <v>0</v>
      </c>
      <c r="FXT59" s="383">
        <f t="shared" si="79"/>
        <v>0</v>
      </c>
      <c r="FXU59" s="383">
        <f t="shared" si="79"/>
        <v>0</v>
      </c>
      <c r="FXV59" s="383">
        <f t="shared" si="79"/>
        <v>0</v>
      </c>
      <c r="FXW59" s="383">
        <f t="shared" si="79"/>
        <v>0</v>
      </c>
      <c r="FXX59" s="383">
        <f t="shared" si="79"/>
        <v>0</v>
      </c>
      <c r="FXY59" s="383">
        <f t="shared" si="79"/>
        <v>0</v>
      </c>
      <c r="FXZ59" s="383">
        <f t="shared" si="79"/>
        <v>0</v>
      </c>
      <c r="FYA59" s="383">
        <f t="shared" si="79"/>
        <v>0</v>
      </c>
      <c r="FYB59" s="383">
        <f t="shared" si="79"/>
        <v>0</v>
      </c>
      <c r="FYC59" s="383">
        <f t="shared" si="79"/>
        <v>0</v>
      </c>
      <c r="FYD59" s="383">
        <f t="shared" si="79"/>
        <v>0</v>
      </c>
      <c r="FYE59" s="383">
        <f t="shared" si="79"/>
        <v>0</v>
      </c>
      <c r="FYF59" s="383">
        <f t="shared" si="79"/>
        <v>0</v>
      </c>
      <c r="FYG59" s="383">
        <f t="shared" si="79"/>
        <v>0</v>
      </c>
      <c r="FYH59" s="383">
        <f t="shared" si="79"/>
        <v>0</v>
      </c>
      <c r="FYI59" s="383">
        <f t="shared" si="79"/>
        <v>0</v>
      </c>
      <c r="FYJ59" s="383">
        <f t="shared" si="79"/>
        <v>0</v>
      </c>
      <c r="FYK59" s="383">
        <f t="shared" si="79"/>
        <v>0</v>
      </c>
      <c r="FYL59" s="383">
        <f t="shared" si="79"/>
        <v>0</v>
      </c>
      <c r="FYM59" s="383">
        <f t="shared" si="79"/>
        <v>0</v>
      </c>
      <c r="FYN59" s="383">
        <f t="shared" si="79"/>
        <v>0</v>
      </c>
      <c r="FYO59" s="383">
        <f t="shared" si="79"/>
        <v>0</v>
      </c>
      <c r="FYP59" s="383">
        <f t="shared" si="79"/>
        <v>0</v>
      </c>
      <c r="FYQ59" s="383">
        <f t="shared" si="79"/>
        <v>0</v>
      </c>
      <c r="FYR59" s="383">
        <f t="shared" si="79"/>
        <v>0</v>
      </c>
      <c r="FYS59" s="383">
        <f t="shared" si="79"/>
        <v>0</v>
      </c>
      <c r="FYT59" s="383">
        <f t="shared" si="79"/>
        <v>0</v>
      </c>
      <c r="FYU59" s="383">
        <f t="shared" si="79"/>
        <v>0</v>
      </c>
      <c r="FYV59" s="383">
        <f t="shared" si="79"/>
        <v>0</v>
      </c>
      <c r="FYW59" s="383">
        <f t="shared" si="79"/>
        <v>0</v>
      </c>
      <c r="FYX59" s="383">
        <f t="shared" si="79"/>
        <v>0</v>
      </c>
      <c r="FYY59" s="383">
        <f t="shared" si="79"/>
        <v>0</v>
      </c>
      <c r="FYZ59" s="383">
        <f t="shared" si="79"/>
        <v>0</v>
      </c>
      <c r="FZA59" s="383">
        <f t="shared" si="79"/>
        <v>0</v>
      </c>
      <c r="FZB59" s="383">
        <f t="shared" si="79"/>
        <v>0</v>
      </c>
      <c r="FZC59" s="383">
        <f t="shared" si="79"/>
        <v>0</v>
      </c>
      <c r="FZD59" s="383">
        <f t="shared" si="79"/>
        <v>0</v>
      </c>
      <c r="FZE59" s="383">
        <f t="shared" si="79"/>
        <v>0</v>
      </c>
      <c r="FZF59" s="383">
        <f t="shared" si="79"/>
        <v>0</v>
      </c>
      <c r="FZG59" s="383">
        <f t="shared" si="79"/>
        <v>0</v>
      </c>
      <c r="FZH59" s="383">
        <f t="shared" si="79"/>
        <v>0</v>
      </c>
      <c r="FZI59" s="383">
        <f t="shared" si="79"/>
        <v>0</v>
      </c>
      <c r="FZJ59" s="383">
        <f t="shared" si="79"/>
        <v>0</v>
      </c>
      <c r="FZK59" s="383">
        <f t="shared" si="79"/>
        <v>0</v>
      </c>
      <c r="FZL59" s="383">
        <f t="shared" ref="FZL59:GBW59" si="80">FZL56</f>
        <v>0</v>
      </c>
      <c r="FZM59" s="383">
        <f t="shared" si="80"/>
        <v>0</v>
      </c>
      <c r="FZN59" s="383">
        <f t="shared" si="80"/>
        <v>0</v>
      </c>
      <c r="FZO59" s="383">
        <f t="shared" si="80"/>
        <v>0</v>
      </c>
      <c r="FZP59" s="383">
        <f t="shared" si="80"/>
        <v>0</v>
      </c>
      <c r="FZQ59" s="383">
        <f t="shared" si="80"/>
        <v>0</v>
      </c>
      <c r="FZR59" s="383">
        <f t="shared" si="80"/>
        <v>0</v>
      </c>
      <c r="FZS59" s="383">
        <f t="shared" si="80"/>
        <v>0</v>
      </c>
      <c r="FZT59" s="383">
        <f t="shared" si="80"/>
        <v>0</v>
      </c>
      <c r="FZU59" s="383">
        <f t="shared" si="80"/>
        <v>0</v>
      </c>
      <c r="FZV59" s="383">
        <f t="shared" si="80"/>
        <v>0</v>
      </c>
      <c r="FZW59" s="383">
        <f t="shared" si="80"/>
        <v>0</v>
      </c>
      <c r="FZX59" s="383">
        <f t="shared" si="80"/>
        <v>0</v>
      </c>
      <c r="FZY59" s="383">
        <f t="shared" si="80"/>
        <v>0</v>
      </c>
      <c r="FZZ59" s="383">
        <f t="shared" si="80"/>
        <v>0</v>
      </c>
      <c r="GAA59" s="383">
        <f t="shared" si="80"/>
        <v>0</v>
      </c>
      <c r="GAB59" s="383">
        <f t="shared" si="80"/>
        <v>0</v>
      </c>
      <c r="GAC59" s="383">
        <f t="shared" si="80"/>
        <v>0</v>
      </c>
      <c r="GAD59" s="383">
        <f t="shared" si="80"/>
        <v>0</v>
      </c>
      <c r="GAE59" s="383">
        <f t="shared" si="80"/>
        <v>0</v>
      </c>
      <c r="GAF59" s="383">
        <f t="shared" si="80"/>
        <v>0</v>
      </c>
      <c r="GAG59" s="383">
        <f t="shared" si="80"/>
        <v>0</v>
      </c>
      <c r="GAH59" s="383">
        <f t="shared" si="80"/>
        <v>0</v>
      </c>
      <c r="GAI59" s="383">
        <f t="shared" si="80"/>
        <v>0</v>
      </c>
      <c r="GAJ59" s="383">
        <f t="shared" si="80"/>
        <v>0</v>
      </c>
      <c r="GAK59" s="383">
        <f t="shared" si="80"/>
        <v>0</v>
      </c>
      <c r="GAL59" s="383">
        <f t="shared" si="80"/>
        <v>0</v>
      </c>
      <c r="GAM59" s="383">
        <f t="shared" si="80"/>
        <v>0</v>
      </c>
      <c r="GAN59" s="383">
        <f t="shared" si="80"/>
        <v>0</v>
      </c>
      <c r="GAO59" s="383">
        <f t="shared" si="80"/>
        <v>0</v>
      </c>
      <c r="GAP59" s="383">
        <f t="shared" si="80"/>
        <v>0</v>
      </c>
      <c r="GAQ59" s="383">
        <f t="shared" si="80"/>
        <v>0</v>
      </c>
      <c r="GAR59" s="383">
        <f t="shared" si="80"/>
        <v>0</v>
      </c>
      <c r="GAS59" s="383">
        <f t="shared" si="80"/>
        <v>0</v>
      </c>
      <c r="GAT59" s="383">
        <f t="shared" si="80"/>
        <v>0</v>
      </c>
      <c r="GAU59" s="383">
        <f t="shared" si="80"/>
        <v>0</v>
      </c>
      <c r="GAV59" s="383">
        <f t="shared" si="80"/>
        <v>0</v>
      </c>
      <c r="GAW59" s="383">
        <f t="shared" si="80"/>
        <v>0</v>
      </c>
      <c r="GAX59" s="383">
        <f t="shared" si="80"/>
        <v>0</v>
      </c>
      <c r="GAY59" s="383">
        <f t="shared" si="80"/>
        <v>0</v>
      </c>
      <c r="GAZ59" s="383">
        <f t="shared" si="80"/>
        <v>0</v>
      </c>
      <c r="GBA59" s="383">
        <f t="shared" si="80"/>
        <v>0</v>
      </c>
      <c r="GBB59" s="383">
        <f t="shared" si="80"/>
        <v>0</v>
      </c>
      <c r="GBC59" s="383">
        <f t="shared" si="80"/>
        <v>0</v>
      </c>
      <c r="GBD59" s="383">
        <f t="shared" si="80"/>
        <v>0</v>
      </c>
      <c r="GBE59" s="383">
        <f t="shared" si="80"/>
        <v>0</v>
      </c>
      <c r="GBF59" s="383">
        <f t="shared" si="80"/>
        <v>0</v>
      </c>
      <c r="GBG59" s="383">
        <f t="shared" si="80"/>
        <v>0</v>
      </c>
      <c r="GBH59" s="383">
        <f t="shared" si="80"/>
        <v>0</v>
      </c>
      <c r="GBI59" s="383">
        <f t="shared" si="80"/>
        <v>0</v>
      </c>
      <c r="GBJ59" s="383">
        <f t="shared" si="80"/>
        <v>0</v>
      </c>
      <c r="GBK59" s="383">
        <f t="shared" si="80"/>
        <v>0</v>
      </c>
      <c r="GBL59" s="383">
        <f t="shared" si="80"/>
        <v>0</v>
      </c>
      <c r="GBM59" s="383">
        <f t="shared" si="80"/>
        <v>0</v>
      </c>
      <c r="GBN59" s="383">
        <f t="shared" si="80"/>
        <v>0</v>
      </c>
      <c r="GBO59" s="383">
        <f t="shared" si="80"/>
        <v>0</v>
      </c>
      <c r="GBP59" s="383">
        <f t="shared" si="80"/>
        <v>0</v>
      </c>
      <c r="GBQ59" s="383">
        <f t="shared" si="80"/>
        <v>0</v>
      </c>
      <c r="GBR59" s="383">
        <f t="shared" si="80"/>
        <v>0</v>
      </c>
      <c r="GBS59" s="383">
        <f t="shared" si="80"/>
        <v>0</v>
      </c>
      <c r="GBT59" s="383">
        <f t="shared" si="80"/>
        <v>0</v>
      </c>
      <c r="GBU59" s="383">
        <f t="shared" si="80"/>
        <v>0</v>
      </c>
      <c r="GBV59" s="383">
        <f t="shared" si="80"/>
        <v>0</v>
      </c>
      <c r="GBW59" s="383">
        <f t="shared" si="80"/>
        <v>0</v>
      </c>
      <c r="GBX59" s="383">
        <f t="shared" ref="GBX59:GEI59" si="81">GBX56</f>
        <v>0</v>
      </c>
      <c r="GBY59" s="383">
        <f t="shared" si="81"/>
        <v>0</v>
      </c>
      <c r="GBZ59" s="383">
        <f t="shared" si="81"/>
        <v>0</v>
      </c>
      <c r="GCA59" s="383">
        <f t="shared" si="81"/>
        <v>0</v>
      </c>
      <c r="GCB59" s="383">
        <f t="shared" si="81"/>
        <v>0</v>
      </c>
      <c r="GCC59" s="383">
        <f t="shared" si="81"/>
        <v>0</v>
      </c>
      <c r="GCD59" s="383">
        <f t="shared" si="81"/>
        <v>0</v>
      </c>
      <c r="GCE59" s="383">
        <f t="shared" si="81"/>
        <v>0</v>
      </c>
      <c r="GCF59" s="383">
        <f t="shared" si="81"/>
        <v>0</v>
      </c>
      <c r="GCG59" s="383">
        <f t="shared" si="81"/>
        <v>0</v>
      </c>
      <c r="GCH59" s="383">
        <f t="shared" si="81"/>
        <v>0</v>
      </c>
      <c r="GCI59" s="383">
        <f t="shared" si="81"/>
        <v>0</v>
      </c>
      <c r="GCJ59" s="383">
        <f t="shared" si="81"/>
        <v>0</v>
      </c>
      <c r="GCK59" s="383">
        <f t="shared" si="81"/>
        <v>0</v>
      </c>
      <c r="GCL59" s="383">
        <f t="shared" si="81"/>
        <v>0</v>
      </c>
      <c r="GCM59" s="383">
        <f t="shared" si="81"/>
        <v>0</v>
      </c>
      <c r="GCN59" s="383">
        <f t="shared" si="81"/>
        <v>0</v>
      </c>
      <c r="GCO59" s="383">
        <f t="shared" si="81"/>
        <v>0</v>
      </c>
      <c r="GCP59" s="383">
        <f t="shared" si="81"/>
        <v>0</v>
      </c>
      <c r="GCQ59" s="383">
        <f t="shared" si="81"/>
        <v>0</v>
      </c>
      <c r="GCR59" s="383">
        <f t="shared" si="81"/>
        <v>0</v>
      </c>
      <c r="GCS59" s="383">
        <f t="shared" si="81"/>
        <v>0</v>
      </c>
      <c r="GCT59" s="383">
        <f t="shared" si="81"/>
        <v>0</v>
      </c>
      <c r="GCU59" s="383">
        <f t="shared" si="81"/>
        <v>0</v>
      </c>
      <c r="GCV59" s="383">
        <f t="shared" si="81"/>
        <v>0</v>
      </c>
      <c r="GCW59" s="383">
        <f t="shared" si="81"/>
        <v>0</v>
      </c>
      <c r="GCX59" s="383">
        <f t="shared" si="81"/>
        <v>0</v>
      </c>
      <c r="GCY59" s="383">
        <f t="shared" si="81"/>
        <v>0</v>
      </c>
      <c r="GCZ59" s="383">
        <f t="shared" si="81"/>
        <v>0</v>
      </c>
      <c r="GDA59" s="383">
        <f t="shared" si="81"/>
        <v>0</v>
      </c>
      <c r="GDB59" s="383">
        <f t="shared" si="81"/>
        <v>0</v>
      </c>
      <c r="GDC59" s="383">
        <f t="shared" si="81"/>
        <v>0</v>
      </c>
      <c r="GDD59" s="383">
        <f t="shared" si="81"/>
        <v>0</v>
      </c>
      <c r="GDE59" s="383">
        <f t="shared" si="81"/>
        <v>0</v>
      </c>
      <c r="GDF59" s="383">
        <f t="shared" si="81"/>
        <v>0</v>
      </c>
      <c r="GDG59" s="383">
        <f t="shared" si="81"/>
        <v>0</v>
      </c>
      <c r="GDH59" s="383">
        <f t="shared" si="81"/>
        <v>0</v>
      </c>
      <c r="GDI59" s="383">
        <f t="shared" si="81"/>
        <v>0</v>
      </c>
      <c r="GDJ59" s="383">
        <f t="shared" si="81"/>
        <v>0</v>
      </c>
      <c r="GDK59" s="383">
        <f t="shared" si="81"/>
        <v>0</v>
      </c>
      <c r="GDL59" s="383">
        <f t="shared" si="81"/>
        <v>0</v>
      </c>
      <c r="GDM59" s="383">
        <f t="shared" si="81"/>
        <v>0</v>
      </c>
      <c r="GDN59" s="383">
        <f t="shared" si="81"/>
        <v>0</v>
      </c>
      <c r="GDO59" s="383">
        <f t="shared" si="81"/>
        <v>0</v>
      </c>
      <c r="GDP59" s="383">
        <f t="shared" si="81"/>
        <v>0</v>
      </c>
      <c r="GDQ59" s="383">
        <f t="shared" si="81"/>
        <v>0</v>
      </c>
      <c r="GDR59" s="383">
        <f t="shared" si="81"/>
        <v>0</v>
      </c>
      <c r="GDS59" s="383">
        <f t="shared" si="81"/>
        <v>0</v>
      </c>
      <c r="GDT59" s="383">
        <f t="shared" si="81"/>
        <v>0</v>
      </c>
      <c r="GDU59" s="383">
        <f t="shared" si="81"/>
        <v>0</v>
      </c>
      <c r="GDV59" s="383">
        <f t="shared" si="81"/>
        <v>0</v>
      </c>
      <c r="GDW59" s="383">
        <f t="shared" si="81"/>
        <v>0</v>
      </c>
      <c r="GDX59" s="383">
        <f t="shared" si="81"/>
        <v>0</v>
      </c>
      <c r="GDY59" s="383">
        <f t="shared" si="81"/>
        <v>0</v>
      </c>
      <c r="GDZ59" s="383">
        <f t="shared" si="81"/>
        <v>0</v>
      </c>
      <c r="GEA59" s="383">
        <f t="shared" si="81"/>
        <v>0</v>
      </c>
      <c r="GEB59" s="383">
        <f t="shared" si="81"/>
        <v>0</v>
      </c>
      <c r="GEC59" s="383">
        <f t="shared" si="81"/>
        <v>0</v>
      </c>
      <c r="GED59" s="383">
        <f t="shared" si="81"/>
        <v>0</v>
      </c>
      <c r="GEE59" s="383">
        <f t="shared" si="81"/>
        <v>0</v>
      </c>
      <c r="GEF59" s="383">
        <f t="shared" si="81"/>
        <v>0</v>
      </c>
      <c r="GEG59" s="383">
        <f t="shared" si="81"/>
        <v>0</v>
      </c>
      <c r="GEH59" s="383">
        <f t="shared" si="81"/>
        <v>0</v>
      </c>
      <c r="GEI59" s="383">
        <f t="shared" si="81"/>
        <v>0</v>
      </c>
      <c r="GEJ59" s="383">
        <f t="shared" ref="GEJ59:GGU59" si="82">GEJ56</f>
        <v>0</v>
      </c>
      <c r="GEK59" s="383">
        <f t="shared" si="82"/>
        <v>0</v>
      </c>
      <c r="GEL59" s="383">
        <f t="shared" si="82"/>
        <v>0</v>
      </c>
      <c r="GEM59" s="383">
        <f t="shared" si="82"/>
        <v>0</v>
      </c>
      <c r="GEN59" s="383">
        <f t="shared" si="82"/>
        <v>0</v>
      </c>
      <c r="GEO59" s="383">
        <f t="shared" si="82"/>
        <v>0</v>
      </c>
      <c r="GEP59" s="383">
        <f t="shared" si="82"/>
        <v>0</v>
      </c>
      <c r="GEQ59" s="383">
        <f t="shared" si="82"/>
        <v>0</v>
      </c>
      <c r="GER59" s="383">
        <f t="shared" si="82"/>
        <v>0</v>
      </c>
      <c r="GES59" s="383">
        <f t="shared" si="82"/>
        <v>0</v>
      </c>
      <c r="GET59" s="383">
        <f t="shared" si="82"/>
        <v>0</v>
      </c>
      <c r="GEU59" s="383">
        <f t="shared" si="82"/>
        <v>0</v>
      </c>
      <c r="GEV59" s="383">
        <f t="shared" si="82"/>
        <v>0</v>
      </c>
      <c r="GEW59" s="383">
        <f t="shared" si="82"/>
        <v>0</v>
      </c>
      <c r="GEX59" s="383">
        <f t="shared" si="82"/>
        <v>0</v>
      </c>
      <c r="GEY59" s="383">
        <f t="shared" si="82"/>
        <v>0</v>
      </c>
      <c r="GEZ59" s="383">
        <f t="shared" si="82"/>
        <v>0</v>
      </c>
      <c r="GFA59" s="383">
        <f t="shared" si="82"/>
        <v>0</v>
      </c>
      <c r="GFB59" s="383">
        <f t="shared" si="82"/>
        <v>0</v>
      </c>
      <c r="GFC59" s="383">
        <f t="shared" si="82"/>
        <v>0</v>
      </c>
      <c r="GFD59" s="383">
        <f t="shared" si="82"/>
        <v>0</v>
      </c>
      <c r="GFE59" s="383">
        <f t="shared" si="82"/>
        <v>0</v>
      </c>
      <c r="GFF59" s="383">
        <f t="shared" si="82"/>
        <v>0</v>
      </c>
      <c r="GFG59" s="383">
        <f t="shared" si="82"/>
        <v>0</v>
      </c>
      <c r="GFH59" s="383">
        <f t="shared" si="82"/>
        <v>0</v>
      </c>
      <c r="GFI59" s="383">
        <f t="shared" si="82"/>
        <v>0</v>
      </c>
      <c r="GFJ59" s="383">
        <f t="shared" si="82"/>
        <v>0</v>
      </c>
      <c r="GFK59" s="383">
        <f t="shared" si="82"/>
        <v>0</v>
      </c>
      <c r="GFL59" s="383">
        <f t="shared" si="82"/>
        <v>0</v>
      </c>
      <c r="GFM59" s="383">
        <f t="shared" si="82"/>
        <v>0</v>
      </c>
      <c r="GFN59" s="383">
        <f t="shared" si="82"/>
        <v>0</v>
      </c>
      <c r="GFO59" s="383">
        <f t="shared" si="82"/>
        <v>0</v>
      </c>
      <c r="GFP59" s="383">
        <f t="shared" si="82"/>
        <v>0</v>
      </c>
      <c r="GFQ59" s="383">
        <f t="shared" si="82"/>
        <v>0</v>
      </c>
      <c r="GFR59" s="383">
        <f t="shared" si="82"/>
        <v>0</v>
      </c>
      <c r="GFS59" s="383">
        <f t="shared" si="82"/>
        <v>0</v>
      </c>
      <c r="GFT59" s="383">
        <f t="shared" si="82"/>
        <v>0</v>
      </c>
      <c r="GFU59" s="383">
        <f t="shared" si="82"/>
        <v>0</v>
      </c>
      <c r="GFV59" s="383">
        <f t="shared" si="82"/>
        <v>0</v>
      </c>
      <c r="GFW59" s="383">
        <f t="shared" si="82"/>
        <v>0</v>
      </c>
      <c r="GFX59" s="383">
        <f t="shared" si="82"/>
        <v>0</v>
      </c>
      <c r="GFY59" s="383">
        <f t="shared" si="82"/>
        <v>0</v>
      </c>
      <c r="GFZ59" s="383">
        <f t="shared" si="82"/>
        <v>0</v>
      </c>
      <c r="GGA59" s="383">
        <f t="shared" si="82"/>
        <v>0</v>
      </c>
      <c r="GGB59" s="383">
        <f t="shared" si="82"/>
        <v>0</v>
      </c>
      <c r="GGC59" s="383">
        <f t="shared" si="82"/>
        <v>0</v>
      </c>
      <c r="GGD59" s="383">
        <f t="shared" si="82"/>
        <v>0</v>
      </c>
      <c r="GGE59" s="383">
        <f t="shared" si="82"/>
        <v>0</v>
      </c>
      <c r="GGF59" s="383">
        <f t="shared" si="82"/>
        <v>0</v>
      </c>
      <c r="GGG59" s="383">
        <f t="shared" si="82"/>
        <v>0</v>
      </c>
      <c r="GGH59" s="383">
        <f t="shared" si="82"/>
        <v>0</v>
      </c>
      <c r="GGI59" s="383">
        <f t="shared" si="82"/>
        <v>0</v>
      </c>
      <c r="GGJ59" s="383">
        <f t="shared" si="82"/>
        <v>0</v>
      </c>
      <c r="GGK59" s="383">
        <f t="shared" si="82"/>
        <v>0</v>
      </c>
      <c r="GGL59" s="383">
        <f t="shared" si="82"/>
        <v>0</v>
      </c>
      <c r="GGM59" s="383">
        <f t="shared" si="82"/>
        <v>0</v>
      </c>
      <c r="GGN59" s="383">
        <f t="shared" si="82"/>
        <v>0</v>
      </c>
      <c r="GGO59" s="383">
        <f t="shared" si="82"/>
        <v>0</v>
      </c>
      <c r="GGP59" s="383">
        <f t="shared" si="82"/>
        <v>0</v>
      </c>
      <c r="GGQ59" s="383">
        <f t="shared" si="82"/>
        <v>0</v>
      </c>
      <c r="GGR59" s="383">
        <f t="shared" si="82"/>
        <v>0</v>
      </c>
      <c r="GGS59" s="383">
        <f t="shared" si="82"/>
        <v>0</v>
      </c>
      <c r="GGT59" s="383">
        <f t="shared" si="82"/>
        <v>0</v>
      </c>
      <c r="GGU59" s="383">
        <f t="shared" si="82"/>
        <v>0</v>
      </c>
      <c r="GGV59" s="383">
        <f t="shared" ref="GGV59:GJG59" si="83">GGV56</f>
        <v>0</v>
      </c>
      <c r="GGW59" s="383">
        <f t="shared" si="83"/>
        <v>0</v>
      </c>
      <c r="GGX59" s="383">
        <f t="shared" si="83"/>
        <v>0</v>
      </c>
      <c r="GGY59" s="383">
        <f t="shared" si="83"/>
        <v>0</v>
      </c>
      <c r="GGZ59" s="383">
        <f t="shared" si="83"/>
        <v>0</v>
      </c>
      <c r="GHA59" s="383">
        <f t="shared" si="83"/>
        <v>0</v>
      </c>
      <c r="GHB59" s="383">
        <f t="shared" si="83"/>
        <v>0</v>
      </c>
      <c r="GHC59" s="383">
        <f t="shared" si="83"/>
        <v>0</v>
      </c>
      <c r="GHD59" s="383">
        <f t="shared" si="83"/>
        <v>0</v>
      </c>
      <c r="GHE59" s="383">
        <f t="shared" si="83"/>
        <v>0</v>
      </c>
      <c r="GHF59" s="383">
        <f t="shared" si="83"/>
        <v>0</v>
      </c>
      <c r="GHG59" s="383">
        <f t="shared" si="83"/>
        <v>0</v>
      </c>
      <c r="GHH59" s="383">
        <f t="shared" si="83"/>
        <v>0</v>
      </c>
      <c r="GHI59" s="383">
        <f t="shared" si="83"/>
        <v>0</v>
      </c>
      <c r="GHJ59" s="383">
        <f t="shared" si="83"/>
        <v>0</v>
      </c>
      <c r="GHK59" s="383">
        <f t="shared" si="83"/>
        <v>0</v>
      </c>
      <c r="GHL59" s="383">
        <f t="shared" si="83"/>
        <v>0</v>
      </c>
      <c r="GHM59" s="383">
        <f t="shared" si="83"/>
        <v>0</v>
      </c>
      <c r="GHN59" s="383">
        <f t="shared" si="83"/>
        <v>0</v>
      </c>
      <c r="GHO59" s="383">
        <f t="shared" si="83"/>
        <v>0</v>
      </c>
      <c r="GHP59" s="383">
        <f t="shared" si="83"/>
        <v>0</v>
      </c>
      <c r="GHQ59" s="383">
        <f t="shared" si="83"/>
        <v>0</v>
      </c>
      <c r="GHR59" s="383">
        <f t="shared" si="83"/>
        <v>0</v>
      </c>
      <c r="GHS59" s="383">
        <f t="shared" si="83"/>
        <v>0</v>
      </c>
      <c r="GHT59" s="383">
        <f t="shared" si="83"/>
        <v>0</v>
      </c>
      <c r="GHU59" s="383">
        <f t="shared" si="83"/>
        <v>0</v>
      </c>
      <c r="GHV59" s="383">
        <f t="shared" si="83"/>
        <v>0</v>
      </c>
      <c r="GHW59" s="383">
        <f t="shared" si="83"/>
        <v>0</v>
      </c>
      <c r="GHX59" s="383">
        <f t="shared" si="83"/>
        <v>0</v>
      </c>
      <c r="GHY59" s="383">
        <f t="shared" si="83"/>
        <v>0</v>
      </c>
      <c r="GHZ59" s="383">
        <f t="shared" si="83"/>
        <v>0</v>
      </c>
      <c r="GIA59" s="383">
        <f t="shared" si="83"/>
        <v>0</v>
      </c>
      <c r="GIB59" s="383">
        <f t="shared" si="83"/>
        <v>0</v>
      </c>
      <c r="GIC59" s="383">
        <f t="shared" si="83"/>
        <v>0</v>
      </c>
      <c r="GID59" s="383">
        <f t="shared" si="83"/>
        <v>0</v>
      </c>
      <c r="GIE59" s="383">
        <f t="shared" si="83"/>
        <v>0</v>
      </c>
      <c r="GIF59" s="383">
        <f t="shared" si="83"/>
        <v>0</v>
      </c>
      <c r="GIG59" s="383">
        <f t="shared" si="83"/>
        <v>0</v>
      </c>
      <c r="GIH59" s="383">
        <f t="shared" si="83"/>
        <v>0</v>
      </c>
      <c r="GII59" s="383">
        <f t="shared" si="83"/>
        <v>0</v>
      </c>
      <c r="GIJ59" s="383">
        <f t="shared" si="83"/>
        <v>0</v>
      </c>
      <c r="GIK59" s="383">
        <f t="shared" si="83"/>
        <v>0</v>
      </c>
      <c r="GIL59" s="383">
        <f t="shared" si="83"/>
        <v>0</v>
      </c>
      <c r="GIM59" s="383">
        <f t="shared" si="83"/>
        <v>0</v>
      </c>
      <c r="GIN59" s="383">
        <f t="shared" si="83"/>
        <v>0</v>
      </c>
      <c r="GIO59" s="383">
        <f t="shared" si="83"/>
        <v>0</v>
      </c>
      <c r="GIP59" s="383">
        <f t="shared" si="83"/>
        <v>0</v>
      </c>
      <c r="GIQ59" s="383">
        <f t="shared" si="83"/>
        <v>0</v>
      </c>
      <c r="GIR59" s="383">
        <f t="shared" si="83"/>
        <v>0</v>
      </c>
      <c r="GIS59" s="383">
        <f t="shared" si="83"/>
        <v>0</v>
      </c>
      <c r="GIT59" s="383">
        <f t="shared" si="83"/>
        <v>0</v>
      </c>
      <c r="GIU59" s="383">
        <f t="shared" si="83"/>
        <v>0</v>
      </c>
      <c r="GIV59" s="383">
        <f t="shared" si="83"/>
        <v>0</v>
      </c>
      <c r="GIW59" s="383">
        <f t="shared" si="83"/>
        <v>0</v>
      </c>
      <c r="GIX59" s="383">
        <f t="shared" si="83"/>
        <v>0</v>
      </c>
      <c r="GIY59" s="383">
        <f t="shared" si="83"/>
        <v>0</v>
      </c>
      <c r="GIZ59" s="383">
        <f t="shared" si="83"/>
        <v>0</v>
      </c>
      <c r="GJA59" s="383">
        <f t="shared" si="83"/>
        <v>0</v>
      </c>
      <c r="GJB59" s="383">
        <f t="shared" si="83"/>
        <v>0</v>
      </c>
      <c r="GJC59" s="383">
        <f t="shared" si="83"/>
        <v>0</v>
      </c>
      <c r="GJD59" s="383">
        <f t="shared" si="83"/>
        <v>0</v>
      </c>
      <c r="GJE59" s="383">
        <f t="shared" si="83"/>
        <v>0</v>
      </c>
      <c r="GJF59" s="383">
        <f t="shared" si="83"/>
        <v>0</v>
      </c>
      <c r="GJG59" s="383">
        <f t="shared" si="83"/>
        <v>0</v>
      </c>
      <c r="GJH59" s="383">
        <f t="shared" ref="GJH59:GLS59" si="84">GJH56</f>
        <v>0</v>
      </c>
      <c r="GJI59" s="383">
        <f t="shared" si="84"/>
        <v>0</v>
      </c>
      <c r="GJJ59" s="383">
        <f t="shared" si="84"/>
        <v>0</v>
      </c>
      <c r="GJK59" s="383">
        <f t="shared" si="84"/>
        <v>0</v>
      </c>
      <c r="GJL59" s="383">
        <f t="shared" si="84"/>
        <v>0</v>
      </c>
      <c r="GJM59" s="383">
        <f t="shared" si="84"/>
        <v>0</v>
      </c>
      <c r="GJN59" s="383">
        <f t="shared" si="84"/>
        <v>0</v>
      </c>
      <c r="GJO59" s="383">
        <f t="shared" si="84"/>
        <v>0</v>
      </c>
      <c r="GJP59" s="383">
        <f t="shared" si="84"/>
        <v>0</v>
      </c>
      <c r="GJQ59" s="383">
        <f t="shared" si="84"/>
        <v>0</v>
      </c>
      <c r="GJR59" s="383">
        <f t="shared" si="84"/>
        <v>0</v>
      </c>
      <c r="GJS59" s="383">
        <f t="shared" si="84"/>
        <v>0</v>
      </c>
      <c r="GJT59" s="383">
        <f t="shared" si="84"/>
        <v>0</v>
      </c>
      <c r="GJU59" s="383">
        <f t="shared" si="84"/>
        <v>0</v>
      </c>
      <c r="GJV59" s="383">
        <f t="shared" si="84"/>
        <v>0</v>
      </c>
      <c r="GJW59" s="383">
        <f t="shared" si="84"/>
        <v>0</v>
      </c>
      <c r="GJX59" s="383">
        <f t="shared" si="84"/>
        <v>0</v>
      </c>
      <c r="GJY59" s="383">
        <f t="shared" si="84"/>
        <v>0</v>
      </c>
      <c r="GJZ59" s="383">
        <f t="shared" si="84"/>
        <v>0</v>
      </c>
      <c r="GKA59" s="383">
        <f t="shared" si="84"/>
        <v>0</v>
      </c>
      <c r="GKB59" s="383">
        <f t="shared" si="84"/>
        <v>0</v>
      </c>
      <c r="GKC59" s="383">
        <f t="shared" si="84"/>
        <v>0</v>
      </c>
      <c r="GKD59" s="383">
        <f t="shared" si="84"/>
        <v>0</v>
      </c>
      <c r="GKE59" s="383">
        <f t="shared" si="84"/>
        <v>0</v>
      </c>
      <c r="GKF59" s="383">
        <f t="shared" si="84"/>
        <v>0</v>
      </c>
      <c r="GKG59" s="383">
        <f t="shared" si="84"/>
        <v>0</v>
      </c>
      <c r="GKH59" s="383">
        <f t="shared" si="84"/>
        <v>0</v>
      </c>
      <c r="GKI59" s="383">
        <f t="shared" si="84"/>
        <v>0</v>
      </c>
      <c r="GKJ59" s="383">
        <f t="shared" si="84"/>
        <v>0</v>
      </c>
      <c r="GKK59" s="383">
        <f t="shared" si="84"/>
        <v>0</v>
      </c>
      <c r="GKL59" s="383">
        <f t="shared" si="84"/>
        <v>0</v>
      </c>
      <c r="GKM59" s="383">
        <f t="shared" si="84"/>
        <v>0</v>
      </c>
      <c r="GKN59" s="383">
        <f t="shared" si="84"/>
        <v>0</v>
      </c>
      <c r="GKO59" s="383">
        <f t="shared" si="84"/>
        <v>0</v>
      </c>
      <c r="GKP59" s="383">
        <f t="shared" si="84"/>
        <v>0</v>
      </c>
      <c r="GKQ59" s="383">
        <f t="shared" si="84"/>
        <v>0</v>
      </c>
      <c r="GKR59" s="383">
        <f t="shared" si="84"/>
        <v>0</v>
      </c>
      <c r="GKS59" s="383">
        <f t="shared" si="84"/>
        <v>0</v>
      </c>
      <c r="GKT59" s="383">
        <f t="shared" si="84"/>
        <v>0</v>
      </c>
      <c r="GKU59" s="383">
        <f t="shared" si="84"/>
        <v>0</v>
      </c>
      <c r="GKV59" s="383">
        <f t="shared" si="84"/>
        <v>0</v>
      </c>
      <c r="GKW59" s="383">
        <f t="shared" si="84"/>
        <v>0</v>
      </c>
      <c r="GKX59" s="383">
        <f t="shared" si="84"/>
        <v>0</v>
      </c>
      <c r="GKY59" s="383">
        <f t="shared" si="84"/>
        <v>0</v>
      </c>
      <c r="GKZ59" s="383">
        <f t="shared" si="84"/>
        <v>0</v>
      </c>
      <c r="GLA59" s="383">
        <f t="shared" si="84"/>
        <v>0</v>
      </c>
      <c r="GLB59" s="383">
        <f t="shared" si="84"/>
        <v>0</v>
      </c>
      <c r="GLC59" s="383">
        <f t="shared" si="84"/>
        <v>0</v>
      </c>
      <c r="GLD59" s="383">
        <f t="shared" si="84"/>
        <v>0</v>
      </c>
      <c r="GLE59" s="383">
        <f t="shared" si="84"/>
        <v>0</v>
      </c>
      <c r="GLF59" s="383">
        <f t="shared" si="84"/>
        <v>0</v>
      </c>
      <c r="GLG59" s="383">
        <f t="shared" si="84"/>
        <v>0</v>
      </c>
      <c r="GLH59" s="383">
        <f t="shared" si="84"/>
        <v>0</v>
      </c>
      <c r="GLI59" s="383">
        <f t="shared" si="84"/>
        <v>0</v>
      </c>
      <c r="GLJ59" s="383">
        <f t="shared" si="84"/>
        <v>0</v>
      </c>
      <c r="GLK59" s="383">
        <f t="shared" si="84"/>
        <v>0</v>
      </c>
      <c r="GLL59" s="383">
        <f t="shared" si="84"/>
        <v>0</v>
      </c>
      <c r="GLM59" s="383">
        <f t="shared" si="84"/>
        <v>0</v>
      </c>
      <c r="GLN59" s="383">
        <f t="shared" si="84"/>
        <v>0</v>
      </c>
      <c r="GLO59" s="383">
        <f t="shared" si="84"/>
        <v>0</v>
      </c>
      <c r="GLP59" s="383">
        <f t="shared" si="84"/>
        <v>0</v>
      </c>
      <c r="GLQ59" s="383">
        <f t="shared" si="84"/>
        <v>0</v>
      </c>
      <c r="GLR59" s="383">
        <f t="shared" si="84"/>
        <v>0</v>
      </c>
      <c r="GLS59" s="383">
        <f t="shared" si="84"/>
        <v>0</v>
      </c>
      <c r="GLT59" s="383">
        <f t="shared" ref="GLT59:GOE59" si="85">GLT56</f>
        <v>0</v>
      </c>
      <c r="GLU59" s="383">
        <f t="shared" si="85"/>
        <v>0</v>
      </c>
      <c r="GLV59" s="383">
        <f t="shared" si="85"/>
        <v>0</v>
      </c>
      <c r="GLW59" s="383">
        <f t="shared" si="85"/>
        <v>0</v>
      </c>
      <c r="GLX59" s="383">
        <f t="shared" si="85"/>
        <v>0</v>
      </c>
      <c r="GLY59" s="383">
        <f t="shared" si="85"/>
        <v>0</v>
      </c>
      <c r="GLZ59" s="383">
        <f t="shared" si="85"/>
        <v>0</v>
      </c>
      <c r="GMA59" s="383">
        <f t="shared" si="85"/>
        <v>0</v>
      </c>
      <c r="GMB59" s="383">
        <f t="shared" si="85"/>
        <v>0</v>
      </c>
      <c r="GMC59" s="383">
        <f t="shared" si="85"/>
        <v>0</v>
      </c>
      <c r="GMD59" s="383">
        <f t="shared" si="85"/>
        <v>0</v>
      </c>
      <c r="GME59" s="383">
        <f t="shared" si="85"/>
        <v>0</v>
      </c>
      <c r="GMF59" s="383">
        <f t="shared" si="85"/>
        <v>0</v>
      </c>
      <c r="GMG59" s="383">
        <f t="shared" si="85"/>
        <v>0</v>
      </c>
      <c r="GMH59" s="383">
        <f t="shared" si="85"/>
        <v>0</v>
      </c>
      <c r="GMI59" s="383">
        <f t="shared" si="85"/>
        <v>0</v>
      </c>
      <c r="GMJ59" s="383">
        <f t="shared" si="85"/>
        <v>0</v>
      </c>
      <c r="GMK59" s="383">
        <f t="shared" si="85"/>
        <v>0</v>
      </c>
      <c r="GML59" s="383">
        <f t="shared" si="85"/>
        <v>0</v>
      </c>
      <c r="GMM59" s="383">
        <f t="shared" si="85"/>
        <v>0</v>
      </c>
      <c r="GMN59" s="383">
        <f t="shared" si="85"/>
        <v>0</v>
      </c>
      <c r="GMO59" s="383">
        <f t="shared" si="85"/>
        <v>0</v>
      </c>
      <c r="GMP59" s="383">
        <f t="shared" si="85"/>
        <v>0</v>
      </c>
      <c r="GMQ59" s="383">
        <f t="shared" si="85"/>
        <v>0</v>
      </c>
      <c r="GMR59" s="383">
        <f t="shared" si="85"/>
        <v>0</v>
      </c>
      <c r="GMS59" s="383">
        <f t="shared" si="85"/>
        <v>0</v>
      </c>
      <c r="GMT59" s="383">
        <f t="shared" si="85"/>
        <v>0</v>
      </c>
      <c r="GMU59" s="383">
        <f t="shared" si="85"/>
        <v>0</v>
      </c>
      <c r="GMV59" s="383">
        <f t="shared" si="85"/>
        <v>0</v>
      </c>
      <c r="GMW59" s="383">
        <f t="shared" si="85"/>
        <v>0</v>
      </c>
      <c r="GMX59" s="383">
        <f t="shared" si="85"/>
        <v>0</v>
      </c>
      <c r="GMY59" s="383">
        <f t="shared" si="85"/>
        <v>0</v>
      </c>
      <c r="GMZ59" s="383">
        <f t="shared" si="85"/>
        <v>0</v>
      </c>
      <c r="GNA59" s="383">
        <f t="shared" si="85"/>
        <v>0</v>
      </c>
      <c r="GNB59" s="383">
        <f t="shared" si="85"/>
        <v>0</v>
      </c>
      <c r="GNC59" s="383">
        <f t="shared" si="85"/>
        <v>0</v>
      </c>
      <c r="GND59" s="383">
        <f t="shared" si="85"/>
        <v>0</v>
      </c>
      <c r="GNE59" s="383">
        <f t="shared" si="85"/>
        <v>0</v>
      </c>
      <c r="GNF59" s="383">
        <f t="shared" si="85"/>
        <v>0</v>
      </c>
      <c r="GNG59" s="383">
        <f t="shared" si="85"/>
        <v>0</v>
      </c>
      <c r="GNH59" s="383">
        <f t="shared" si="85"/>
        <v>0</v>
      </c>
      <c r="GNI59" s="383">
        <f t="shared" si="85"/>
        <v>0</v>
      </c>
      <c r="GNJ59" s="383">
        <f t="shared" si="85"/>
        <v>0</v>
      </c>
      <c r="GNK59" s="383">
        <f t="shared" si="85"/>
        <v>0</v>
      </c>
      <c r="GNL59" s="383">
        <f t="shared" si="85"/>
        <v>0</v>
      </c>
      <c r="GNM59" s="383">
        <f t="shared" si="85"/>
        <v>0</v>
      </c>
      <c r="GNN59" s="383">
        <f t="shared" si="85"/>
        <v>0</v>
      </c>
      <c r="GNO59" s="383">
        <f t="shared" si="85"/>
        <v>0</v>
      </c>
      <c r="GNP59" s="383">
        <f t="shared" si="85"/>
        <v>0</v>
      </c>
      <c r="GNQ59" s="383">
        <f t="shared" si="85"/>
        <v>0</v>
      </c>
      <c r="GNR59" s="383">
        <f t="shared" si="85"/>
        <v>0</v>
      </c>
      <c r="GNS59" s="383">
        <f t="shared" si="85"/>
        <v>0</v>
      </c>
      <c r="GNT59" s="383">
        <f t="shared" si="85"/>
        <v>0</v>
      </c>
      <c r="GNU59" s="383">
        <f t="shared" si="85"/>
        <v>0</v>
      </c>
      <c r="GNV59" s="383">
        <f t="shared" si="85"/>
        <v>0</v>
      </c>
      <c r="GNW59" s="383">
        <f t="shared" si="85"/>
        <v>0</v>
      </c>
      <c r="GNX59" s="383">
        <f t="shared" si="85"/>
        <v>0</v>
      </c>
      <c r="GNY59" s="383">
        <f t="shared" si="85"/>
        <v>0</v>
      </c>
      <c r="GNZ59" s="383">
        <f t="shared" si="85"/>
        <v>0</v>
      </c>
      <c r="GOA59" s="383">
        <f t="shared" si="85"/>
        <v>0</v>
      </c>
      <c r="GOB59" s="383">
        <f t="shared" si="85"/>
        <v>0</v>
      </c>
      <c r="GOC59" s="383">
        <f t="shared" si="85"/>
        <v>0</v>
      </c>
      <c r="GOD59" s="383">
        <f t="shared" si="85"/>
        <v>0</v>
      </c>
      <c r="GOE59" s="383">
        <f t="shared" si="85"/>
        <v>0</v>
      </c>
      <c r="GOF59" s="383">
        <f t="shared" ref="GOF59:GQQ59" si="86">GOF56</f>
        <v>0</v>
      </c>
      <c r="GOG59" s="383">
        <f t="shared" si="86"/>
        <v>0</v>
      </c>
      <c r="GOH59" s="383">
        <f t="shared" si="86"/>
        <v>0</v>
      </c>
      <c r="GOI59" s="383">
        <f t="shared" si="86"/>
        <v>0</v>
      </c>
      <c r="GOJ59" s="383">
        <f t="shared" si="86"/>
        <v>0</v>
      </c>
      <c r="GOK59" s="383">
        <f t="shared" si="86"/>
        <v>0</v>
      </c>
      <c r="GOL59" s="383">
        <f t="shared" si="86"/>
        <v>0</v>
      </c>
      <c r="GOM59" s="383">
        <f t="shared" si="86"/>
        <v>0</v>
      </c>
      <c r="GON59" s="383">
        <f t="shared" si="86"/>
        <v>0</v>
      </c>
      <c r="GOO59" s="383">
        <f t="shared" si="86"/>
        <v>0</v>
      </c>
      <c r="GOP59" s="383">
        <f t="shared" si="86"/>
        <v>0</v>
      </c>
      <c r="GOQ59" s="383">
        <f t="shared" si="86"/>
        <v>0</v>
      </c>
      <c r="GOR59" s="383">
        <f t="shared" si="86"/>
        <v>0</v>
      </c>
      <c r="GOS59" s="383">
        <f t="shared" si="86"/>
        <v>0</v>
      </c>
      <c r="GOT59" s="383">
        <f t="shared" si="86"/>
        <v>0</v>
      </c>
      <c r="GOU59" s="383">
        <f t="shared" si="86"/>
        <v>0</v>
      </c>
      <c r="GOV59" s="383">
        <f t="shared" si="86"/>
        <v>0</v>
      </c>
      <c r="GOW59" s="383">
        <f t="shared" si="86"/>
        <v>0</v>
      </c>
      <c r="GOX59" s="383">
        <f t="shared" si="86"/>
        <v>0</v>
      </c>
      <c r="GOY59" s="383">
        <f t="shared" si="86"/>
        <v>0</v>
      </c>
      <c r="GOZ59" s="383">
        <f t="shared" si="86"/>
        <v>0</v>
      </c>
      <c r="GPA59" s="383">
        <f t="shared" si="86"/>
        <v>0</v>
      </c>
      <c r="GPB59" s="383">
        <f t="shared" si="86"/>
        <v>0</v>
      </c>
      <c r="GPC59" s="383">
        <f t="shared" si="86"/>
        <v>0</v>
      </c>
      <c r="GPD59" s="383">
        <f t="shared" si="86"/>
        <v>0</v>
      </c>
      <c r="GPE59" s="383">
        <f t="shared" si="86"/>
        <v>0</v>
      </c>
      <c r="GPF59" s="383">
        <f t="shared" si="86"/>
        <v>0</v>
      </c>
      <c r="GPG59" s="383">
        <f t="shared" si="86"/>
        <v>0</v>
      </c>
      <c r="GPH59" s="383">
        <f t="shared" si="86"/>
        <v>0</v>
      </c>
      <c r="GPI59" s="383">
        <f t="shared" si="86"/>
        <v>0</v>
      </c>
      <c r="GPJ59" s="383">
        <f t="shared" si="86"/>
        <v>0</v>
      </c>
      <c r="GPK59" s="383">
        <f t="shared" si="86"/>
        <v>0</v>
      </c>
      <c r="GPL59" s="383">
        <f t="shared" si="86"/>
        <v>0</v>
      </c>
      <c r="GPM59" s="383">
        <f t="shared" si="86"/>
        <v>0</v>
      </c>
      <c r="GPN59" s="383">
        <f t="shared" si="86"/>
        <v>0</v>
      </c>
      <c r="GPO59" s="383">
        <f t="shared" si="86"/>
        <v>0</v>
      </c>
      <c r="GPP59" s="383">
        <f t="shared" si="86"/>
        <v>0</v>
      </c>
      <c r="GPQ59" s="383">
        <f t="shared" si="86"/>
        <v>0</v>
      </c>
      <c r="GPR59" s="383">
        <f t="shared" si="86"/>
        <v>0</v>
      </c>
      <c r="GPS59" s="383">
        <f t="shared" si="86"/>
        <v>0</v>
      </c>
      <c r="GPT59" s="383">
        <f t="shared" si="86"/>
        <v>0</v>
      </c>
      <c r="GPU59" s="383">
        <f t="shared" si="86"/>
        <v>0</v>
      </c>
      <c r="GPV59" s="383">
        <f t="shared" si="86"/>
        <v>0</v>
      </c>
      <c r="GPW59" s="383">
        <f t="shared" si="86"/>
        <v>0</v>
      </c>
      <c r="GPX59" s="383">
        <f t="shared" si="86"/>
        <v>0</v>
      </c>
      <c r="GPY59" s="383">
        <f t="shared" si="86"/>
        <v>0</v>
      </c>
      <c r="GPZ59" s="383">
        <f t="shared" si="86"/>
        <v>0</v>
      </c>
      <c r="GQA59" s="383">
        <f t="shared" si="86"/>
        <v>0</v>
      </c>
      <c r="GQB59" s="383">
        <f t="shared" si="86"/>
        <v>0</v>
      </c>
      <c r="GQC59" s="383">
        <f t="shared" si="86"/>
        <v>0</v>
      </c>
      <c r="GQD59" s="383">
        <f t="shared" si="86"/>
        <v>0</v>
      </c>
      <c r="GQE59" s="383">
        <f t="shared" si="86"/>
        <v>0</v>
      </c>
      <c r="GQF59" s="383">
        <f t="shared" si="86"/>
        <v>0</v>
      </c>
      <c r="GQG59" s="383">
        <f t="shared" si="86"/>
        <v>0</v>
      </c>
      <c r="GQH59" s="383">
        <f t="shared" si="86"/>
        <v>0</v>
      </c>
      <c r="GQI59" s="383">
        <f t="shared" si="86"/>
        <v>0</v>
      </c>
      <c r="GQJ59" s="383">
        <f t="shared" si="86"/>
        <v>0</v>
      </c>
      <c r="GQK59" s="383">
        <f t="shared" si="86"/>
        <v>0</v>
      </c>
      <c r="GQL59" s="383">
        <f t="shared" si="86"/>
        <v>0</v>
      </c>
      <c r="GQM59" s="383">
        <f t="shared" si="86"/>
        <v>0</v>
      </c>
      <c r="GQN59" s="383">
        <f t="shared" si="86"/>
        <v>0</v>
      </c>
      <c r="GQO59" s="383">
        <f t="shared" si="86"/>
        <v>0</v>
      </c>
      <c r="GQP59" s="383">
        <f t="shared" si="86"/>
        <v>0</v>
      </c>
      <c r="GQQ59" s="383">
        <f t="shared" si="86"/>
        <v>0</v>
      </c>
      <c r="GQR59" s="383">
        <f t="shared" ref="GQR59:GTC59" si="87">GQR56</f>
        <v>0</v>
      </c>
      <c r="GQS59" s="383">
        <f t="shared" si="87"/>
        <v>0</v>
      </c>
      <c r="GQT59" s="383">
        <f t="shared" si="87"/>
        <v>0</v>
      </c>
      <c r="GQU59" s="383">
        <f t="shared" si="87"/>
        <v>0</v>
      </c>
      <c r="GQV59" s="383">
        <f t="shared" si="87"/>
        <v>0</v>
      </c>
      <c r="GQW59" s="383">
        <f t="shared" si="87"/>
        <v>0</v>
      </c>
      <c r="GQX59" s="383">
        <f t="shared" si="87"/>
        <v>0</v>
      </c>
      <c r="GQY59" s="383">
        <f t="shared" si="87"/>
        <v>0</v>
      </c>
      <c r="GQZ59" s="383">
        <f t="shared" si="87"/>
        <v>0</v>
      </c>
      <c r="GRA59" s="383">
        <f t="shared" si="87"/>
        <v>0</v>
      </c>
      <c r="GRB59" s="383">
        <f t="shared" si="87"/>
        <v>0</v>
      </c>
      <c r="GRC59" s="383">
        <f t="shared" si="87"/>
        <v>0</v>
      </c>
      <c r="GRD59" s="383">
        <f t="shared" si="87"/>
        <v>0</v>
      </c>
      <c r="GRE59" s="383">
        <f t="shared" si="87"/>
        <v>0</v>
      </c>
      <c r="GRF59" s="383">
        <f t="shared" si="87"/>
        <v>0</v>
      </c>
      <c r="GRG59" s="383">
        <f t="shared" si="87"/>
        <v>0</v>
      </c>
      <c r="GRH59" s="383">
        <f t="shared" si="87"/>
        <v>0</v>
      </c>
      <c r="GRI59" s="383">
        <f t="shared" si="87"/>
        <v>0</v>
      </c>
      <c r="GRJ59" s="383">
        <f t="shared" si="87"/>
        <v>0</v>
      </c>
      <c r="GRK59" s="383">
        <f t="shared" si="87"/>
        <v>0</v>
      </c>
      <c r="GRL59" s="383">
        <f t="shared" si="87"/>
        <v>0</v>
      </c>
      <c r="GRM59" s="383">
        <f t="shared" si="87"/>
        <v>0</v>
      </c>
      <c r="GRN59" s="383">
        <f t="shared" si="87"/>
        <v>0</v>
      </c>
      <c r="GRO59" s="383">
        <f t="shared" si="87"/>
        <v>0</v>
      </c>
      <c r="GRP59" s="383">
        <f t="shared" si="87"/>
        <v>0</v>
      </c>
      <c r="GRQ59" s="383">
        <f t="shared" si="87"/>
        <v>0</v>
      </c>
      <c r="GRR59" s="383">
        <f t="shared" si="87"/>
        <v>0</v>
      </c>
      <c r="GRS59" s="383">
        <f t="shared" si="87"/>
        <v>0</v>
      </c>
      <c r="GRT59" s="383">
        <f t="shared" si="87"/>
        <v>0</v>
      </c>
      <c r="GRU59" s="383">
        <f t="shared" si="87"/>
        <v>0</v>
      </c>
      <c r="GRV59" s="383">
        <f t="shared" si="87"/>
        <v>0</v>
      </c>
      <c r="GRW59" s="383">
        <f t="shared" si="87"/>
        <v>0</v>
      </c>
      <c r="GRX59" s="383">
        <f t="shared" si="87"/>
        <v>0</v>
      </c>
      <c r="GRY59" s="383">
        <f t="shared" si="87"/>
        <v>0</v>
      </c>
      <c r="GRZ59" s="383">
        <f t="shared" si="87"/>
        <v>0</v>
      </c>
      <c r="GSA59" s="383">
        <f t="shared" si="87"/>
        <v>0</v>
      </c>
      <c r="GSB59" s="383">
        <f t="shared" si="87"/>
        <v>0</v>
      </c>
      <c r="GSC59" s="383">
        <f t="shared" si="87"/>
        <v>0</v>
      </c>
      <c r="GSD59" s="383">
        <f t="shared" si="87"/>
        <v>0</v>
      </c>
      <c r="GSE59" s="383">
        <f t="shared" si="87"/>
        <v>0</v>
      </c>
      <c r="GSF59" s="383">
        <f t="shared" si="87"/>
        <v>0</v>
      </c>
      <c r="GSG59" s="383">
        <f t="shared" si="87"/>
        <v>0</v>
      </c>
      <c r="GSH59" s="383">
        <f t="shared" si="87"/>
        <v>0</v>
      </c>
      <c r="GSI59" s="383">
        <f t="shared" si="87"/>
        <v>0</v>
      </c>
      <c r="GSJ59" s="383">
        <f t="shared" si="87"/>
        <v>0</v>
      </c>
      <c r="GSK59" s="383">
        <f t="shared" si="87"/>
        <v>0</v>
      </c>
      <c r="GSL59" s="383">
        <f t="shared" si="87"/>
        <v>0</v>
      </c>
      <c r="GSM59" s="383">
        <f t="shared" si="87"/>
        <v>0</v>
      </c>
      <c r="GSN59" s="383">
        <f t="shared" si="87"/>
        <v>0</v>
      </c>
      <c r="GSO59" s="383">
        <f t="shared" si="87"/>
        <v>0</v>
      </c>
      <c r="GSP59" s="383">
        <f t="shared" si="87"/>
        <v>0</v>
      </c>
      <c r="GSQ59" s="383">
        <f t="shared" si="87"/>
        <v>0</v>
      </c>
      <c r="GSR59" s="383">
        <f t="shared" si="87"/>
        <v>0</v>
      </c>
      <c r="GSS59" s="383">
        <f t="shared" si="87"/>
        <v>0</v>
      </c>
      <c r="GST59" s="383">
        <f t="shared" si="87"/>
        <v>0</v>
      </c>
      <c r="GSU59" s="383">
        <f t="shared" si="87"/>
        <v>0</v>
      </c>
      <c r="GSV59" s="383">
        <f t="shared" si="87"/>
        <v>0</v>
      </c>
      <c r="GSW59" s="383">
        <f t="shared" si="87"/>
        <v>0</v>
      </c>
      <c r="GSX59" s="383">
        <f t="shared" si="87"/>
        <v>0</v>
      </c>
      <c r="GSY59" s="383">
        <f t="shared" si="87"/>
        <v>0</v>
      </c>
      <c r="GSZ59" s="383">
        <f t="shared" si="87"/>
        <v>0</v>
      </c>
      <c r="GTA59" s="383">
        <f t="shared" si="87"/>
        <v>0</v>
      </c>
      <c r="GTB59" s="383">
        <f t="shared" si="87"/>
        <v>0</v>
      </c>
      <c r="GTC59" s="383">
        <f t="shared" si="87"/>
        <v>0</v>
      </c>
      <c r="GTD59" s="383">
        <f t="shared" ref="GTD59:GVO59" si="88">GTD56</f>
        <v>0</v>
      </c>
      <c r="GTE59" s="383">
        <f t="shared" si="88"/>
        <v>0</v>
      </c>
      <c r="GTF59" s="383">
        <f t="shared" si="88"/>
        <v>0</v>
      </c>
      <c r="GTG59" s="383">
        <f t="shared" si="88"/>
        <v>0</v>
      </c>
      <c r="GTH59" s="383">
        <f t="shared" si="88"/>
        <v>0</v>
      </c>
      <c r="GTI59" s="383">
        <f t="shared" si="88"/>
        <v>0</v>
      </c>
      <c r="GTJ59" s="383">
        <f t="shared" si="88"/>
        <v>0</v>
      </c>
      <c r="GTK59" s="383">
        <f t="shared" si="88"/>
        <v>0</v>
      </c>
      <c r="GTL59" s="383">
        <f t="shared" si="88"/>
        <v>0</v>
      </c>
      <c r="GTM59" s="383">
        <f t="shared" si="88"/>
        <v>0</v>
      </c>
      <c r="GTN59" s="383">
        <f t="shared" si="88"/>
        <v>0</v>
      </c>
      <c r="GTO59" s="383">
        <f t="shared" si="88"/>
        <v>0</v>
      </c>
      <c r="GTP59" s="383">
        <f t="shared" si="88"/>
        <v>0</v>
      </c>
      <c r="GTQ59" s="383">
        <f t="shared" si="88"/>
        <v>0</v>
      </c>
      <c r="GTR59" s="383">
        <f t="shared" si="88"/>
        <v>0</v>
      </c>
      <c r="GTS59" s="383">
        <f t="shared" si="88"/>
        <v>0</v>
      </c>
      <c r="GTT59" s="383">
        <f t="shared" si="88"/>
        <v>0</v>
      </c>
      <c r="GTU59" s="383">
        <f t="shared" si="88"/>
        <v>0</v>
      </c>
      <c r="GTV59" s="383">
        <f t="shared" si="88"/>
        <v>0</v>
      </c>
      <c r="GTW59" s="383">
        <f t="shared" si="88"/>
        <v>0</v>
      </c>
      <c r="GTX59" s="383">
        <f t="shared" si="88"/>
        <v>0</v>
      </c>
      <c r="GTY59" s="383">
        <f t="shared" si="88"/>
        <v>0</v>
      </c>
      <c r="GTZ59" s="383">
        <f t="shared" si="88"/>
        <v>0</v>
      </c>
      <c r="GUA59" s="383">
        <f t="shared" si="88"/>
        <v>0</v>
      </c>
      <c r="GUB59" s="383">
        <f t="shared" si="88"/>
        <v>0</v>
      </c>
      <c r="GUC59" s="383">
        <f t="shared" si="88"/>
        <v>0</v>
      </c>
      <c r="GUD59" s="383">
        <f t="shared" si="88"/>
        <v>0</v>
      </c>
      <c r="GUE59" s="383">
        <f t="shared" si="88"/>
        <v>0</v>
      </c>
      <c r="GUF59" s="383">
        <f t="shared" si="88"/>
        <v>0</v>
      </c>
      <c r="GUG59" s="383">
        <f t="shared" si="88"/>
        <v>0</v>
      </c>
      <c r="GUH59" s="383">
        <f t="shared" si="88"/>
        <v>0</v>
      </c>
      <c r="GUI59" s="383">
        <f t="shared" si="88"/>
        <v>0</v>
      </c>
      <c r="GUJ59" s="383">
        <f t="shared" si="88"/>
        <v>0</v>
      </c>
      <c r="GUK59" s="383">
        <f t="shared" si="88"/>
        <v>0</v>
      </c>
      <c r="GUL59" s="383">
        <f t="shared" si="88"/>
        <v>0</v>
      </c>
      <c r="GUM59" s="383">
        <f t="shared" si="88"/>
        <v>0</v>
      </c>
      <c r="GUN59" s="383">
        <f t="shared" si="88"/>
        <v>0</v>
      </c>
      <c r="GUO59" s="383">
        <f t="shared" si="88"/>
        <v>0</v>
      </c>
      <c r="GUP59" s="383">
        <f t="shared" si="88"/>
        <v>0</v>
      </c>
      <c r="GUQ59" s="383">
        <f t="shared" si="88"/>
        <v>0</v>
      </c>
      <c r="GUR59" s="383">
        <f t="shared" si="88"/>
        <v>0</v>
      </c>
      <c r="GUS59" s="383">
        <f t="shared" si="88"/>
        <v>0</v>
      </c>
      <c r="GUT59" s="383">
        <f t="shared" si="88"/>
        <v>0</v>
      </c>
      <c r="GUU59" s="383">
        <f t="shared" si="88"/>
        <v>0</v>
      </c>
      <c r="GUV59" s="383">
        <f t="shared" si="88"/>
        <v>0</v>
      </c>
      <c r="GUW59" s="383">
        <f t="shared" si="88"/>
        <v>0</v>
      </c>
      <c r="GUX59" s="383">
        <f t="shared" si="88"/>
        <v>0</v>
      </c>
      <c r="GUY59" s="383">
        <f t="shared" si="88"/>
        <v>0</v>
      </c>
      <c r="GUZ59" s="383">
        <f t="shared" si="88"/>
        <v>0</v>
      </c>
      <c r="GVA59" s="383">
        <f t="shared" si="88"/>
        <v>0</v>
      </c>
      <c r="GVB59" s="383">
        <f t="shared" si="88"/>
        <v>0</v>
      </c>
      <c r="GVC59" s="383">
        <f t="shared" si="88"/>
        <v>0</v>
      </c>
      <c r="GVD59" s="383">
        <f t="shared" si="88"/>
        <v>0</v>
      </c>
      <c r="GVE59" s="383">
        <f t="shared" si="88"/>
        <v>0</v>
      </c>
      <c r="GVF59" s="383">
        <f t="shared" si="88"/>
        <v>0</v>
      </c>
      <c r="GVG59" s="383">
        <f t="shared" si="88"/>
        <v>0</v>
      </c>
      <c r="GVH59" s="383">
        <f t="shared" si="88"/>
        <v>0</v>
      </c>
      <c r="GVI59" s="383">
        <f t="shared" si="88"/>
        <v>0</v>
      </c>
      <c r="GVJ59" s="383">
        <f t="shared" si="88"/>
        <v>0</v>
      </c>
      <c r="GVK59" s="383">
        <f t="shared" si="88"/>
        <v>0</v>
      </c>
      <c r="GVL59" s="383">
        <f t="shared" si="88"/>
        <v>0</v>
      </c>
      <c r="GVM59" s="383">
        <f t="shared" si="88"/>
        <v>0</v>
      </c>
      <c r="GVN59" s="383">
        <f t="shared" si="88"/>
        <v>0</v>
      </c>
      <c r="GVO59" s="383">
        <f t="shared" si="88"/>
        <v>0</v>
      </c>
      <c r="GVP59" s="383">
        <f t="shared" ref="GVP59:GYA59" si="89">GVP56</f>
        <v>0</v>
      </c>
      <c r="GVQ59" s="383">
        <f t="shared" si="89"/>
        <v>0</v>
      </c>
      <c r="GVR59" s="383">
        <f t="shared" si="89"/>
        <v>0</v>
      </c>
      <c r="GVS59" s="383">
        <f t="shared" si="89"/>
        <v>0</v>
      </c>
      <c r="GVT59" s="383">
        <f t="shared" si="89"/>
        <v>0</v>
      </c>
      <c r="GVU59" s="383">
        <f t="shared" si="89"/>
        <v>0</v>
      </c>
      <c r="GVV59" s="383">
        <f t="shared" si="89"/>
        <v>0</v>
      </c>
      <c r="GVW59" s="383">
        <f t="shared" si="89"/>
        <v>0</v>
      </c>
      <c r="GVX59" s="383">
        <f t="shared" si="89"/>
        <v>0</v>
      </c>
      <c r="GVY59" s="383">
        <f t="shared" si="89"/>
        <v>0</v>
      </c>
      <c r="GVZ59" s="383">
        <f t="shared" si="89"/>
        <v>0</v>
      </c>
      <c r="GWA59" s="383">
        <f t="shared" si="89"/>
        <v>0</v>
      </c>
      <c r="GWB59" s="383">
        <f t="shared" si="89"/>
        <v>0</v>
      </c>
      <c r="GWC59" s="383">
        <f t="shared" si="89"/>
        <v>0</v>
      </c>
      <c r="GWD59" s="383">
        <f t="shared" si="89"/>
        <v>0</v>
      </c>
      <c r="GWE59" s="383">
        <f t="shared" si="89"/>
        <v>0</v>
      </c>
      <c r="GWF59" s="383">
        <f t="shared" si="89"/>
        <v>0</v>
      </c>
      <c r="GWG59" s="383">
        <f t="shared" si="89"/>
        <v>0</v>
      </c>
      <c r="GWH59" s="383">
        <f t="shared" si="89"/>
        <v>0</v>
      </c>
      <c r="GWI59" s="383">
        <f t="shared" si="89"/>
        <v>0</v>
      </c>
      <c r="GWJ59" s="383">
        <f t="shared" si="89"/>
        <v>0</v>
      </c>
      <c r="GWK59" s="383">
        <f t="shared" si="89"/>
        <v>0</v>
      </c>
      <c r="GWL59" s="383">
        <f t="shared" si="89"/>
        <v>0</v>
      </c>
      <c r="GWM59" s="383">
        <f t="shared" si="89"/>
        <v>0</v>
      </c>
      <c r="GWN59" s="383">
        <f t="shared" si="89"/>
        <v>0</v>
      </c>
      <c r="GWO59" s="383">
        <f t="shared" si="89"/>
        <v>0</v>
      </c>
      <c r="GWP59" s="383">
        <f t="shared" si="89"/>
        <v>0</v>
      </c>
      <c r="GWQ59" s="383">
        <f t="shared" si="89"/>
        <v>0</v>
      </c>
      <c r="GWR59" s="383">
        <f t="shared" si="89"/>
        <v>0</v>
      </c>
      <c r="GWS59" s="383">
        <f t="shared" si="89"/>
        <v>0</v>
      </c>
      <c r="GWT59" s="383">
        <f t="shared" si="89"/>
        <v>0</v>
      </c>
      <c r="GWU59" s="383">
        <f t="shared" si="89"/>
        <v>0</v>
      </c>
      <c r="GWV59" s="383">
        <f t="shared" si="89"/>
        <v>0</v>
      </c>
      <c r="GWW59" s="383">
        <f t="shared" si="89"/>
        <v>0</v>
      </c>
      <c r="GWX59" s="383">
        <f t="shared" si="89"/>
        <v>0</v>
      </c>
      <c r="GWY59" s="383">
        <f t="shared" si="89"/>
        <v>0</v>
      </c>
      <c r="GWZ59" s="383">
        <f t="shared" si="89"/>
        <v>0</v>
      </c>
      <c r="GXA59" s="383">
        <f t="shared" si="89"/>
        <v>0</v>
      </c>
      <c r="GXB59" s="383">
        <f t="shared" si="89"/>
        <v>0</v>
      </c>
      <c r="GXC59" s="383">
        <f t="shared" si="89"/>
        <v>0</v>
      </c>
      <c r="GXD59" s="383">
        <f t="shared" si="89"/>
        <v>0</v>
      </c>
      <c r="GXE59" s="383">
        <f t="shared" si="89"/>
        <v>0</v>
      </c>
      <c r="GXF59" s="383">
        <f t="shared" si="89"/>
        <v>0</v>
      </c>
      <c r="GXG59" s="383">
        <f t="shared" si="89"/>
        <v>0</v>
      </c>
      <c r="GXH59" s="383">
        <f t="shared" si="89"/>
        <v>0</v>
      </c>
      <c r="GXI59" s="383">
        <f t="shared" si="89"/>
        <v>0</v>
      </c>
      <c r="GXJ59" s="383">
        <f t="shared" si="89"/>
        <v>0</v>
      </c>
      <c r="GXK59" s="383">
        <f t="shared" si="89"/>
        <v>0</v>
      </c>
      <c r="GXL59" s="383">
        <f t="shared" si="89"/>
        <v>0</v>
      </c>
      <c r="GXM59" s="383">
        <f t="shared" si="89"/>
        <v>0</v>
      </c>
      <c r="GXN59" s="383">
        <f t="shared" si="89"/>
        <v>0</v>
      </c>
      <c r="GXO59" s="383">
        <f t="shared" si="89"/>
        <v>0</v>
      </c>
      <c r="GXP59" s="383">
        <f t="shared" si="89"/>
        <v>0</v>
      </c>
      <c r="GXQ59" s="383">
        <f t="shared" si="89"/>
        <v>0</v>
      </c>
      <c r="GXR59" s="383">
        <f t="shared" si="89"/>
        <v>0</v>
      </c>
      <c r="GXS59" s="383">
        <f t="shared" si="89"/>
        <v>0</v>
      </c>
      <c r="GXT59" s="383">
        <f t="shared" si="89"/>
        <v>0</v>
      </c>
      <c r="GXU59" s="383">
        <f t="shared" si="89"/>
        <v>0</v>
      </c>
      <c r="GXV59" s="383">
        <f t="shared" si="89"/>
        <v>0</v>
      </c>
      <c r="GXW59" s="383">
        <f t="shared" si="89"/>
        <v>0</v>
      </c>
      <c r="GXX59" s="383">
        <f t="shared" si="89"/>
        <v>0</v>
      </c>
      <c r="GXY59" s="383">
        <f t="shared" si="89"/>
        <v>0</v>
      </c>
      <c r="GXZ59" s="383">
        <f t="shared" si="89"/>
        <v>0</v>
      </c>
      <c r="GYA59" s="383">
        <f t="shared" si="89"/>
        <v>0</v>
      </c>
      <c r="GYB59" s="383">
        <f t="shared" ref="GYB59:HAM59" si="90">GYB56</f>
        <v>0</v>
      </c>
      <c r="GYC59" s="383">
        <f t="shared" si="90"/>
        <v>0</v>
      </c>
      <c r="GYD59" s="383">
        <f t="shared" si="90"/>
        <v>0</v>
      </c>
      <c r="GYE59" s="383">
        <f t="shared" si="90"/>
        <v>0</v>
      </c>
      <c r="GYF59" s="383">
        <f t="shared" si="90"/>
        <v>0</v>
      </c>
      <c r="GYG59" s="383">
        <f t="shared" si="90"/>
        <v>0</v>
      </c>
      <c r="GYH59" s="383">
        <f t="shared" si="90"/>
        <v>0</v>
      </c>
      <c r="GYI59" s="383">
        <f t="shared" si="90"/>
        <v>0</v>
      </c>
      <c r="GYJ59" s="383">
        <f t="shared" si="90"/>
        <v>0</v>
      </c>
      <c r="GYK59" s="383">
        <f t="shared" si="90"/>
        <v>0</v>
      </c>
      <c r="GYL59" s="383">
        <f t="shared" si="90"/>
        <v>0</v>
      </c>
      <c r="GYM59" s="383">
        <f t="shared" si="90"/>
        <v>0</v>
      </c>
      <c r="GYN59" s="383">
        <f t="shared" si="90"/>
        <v>0</v>
      </c>
      <c r="GYO59" s="383">
        <f t="shared" si="90"/>
        <v>0</v>
      </c>
      <c r="GYP59" s="383">
        <f t="shared" si="90"/>
        <v>0</v>
      </c>
      <c r="GYQ59" s="383">
        <f t="shared" si="90"/>
        <v>0</v>
      </c>
      <c r="GYR59" s="383">
        <f t="shared" si="90"/>
        <v>0</v>
      </c>
      <c r="GYS59" s="383">
        <f t="shared" si="90"/>
        <v>0</v>
      </c>
      <c r="GYT59" s="383">
        <f t="shared" si="90"/>
        <v>0</v>
      </c>
      <c r="GYU59" s="383">
        <f t="shared" si="90"/>
        <v>0</v>
      </c>
      <c r="GYV59" s="383">
        <f t="shared" si="90"/>
        <v>0</v>
      </c>
      <c r="GYW59" s="383">
        <f t="shared" si="90"/>
        <v>0</v>
      </c>
      <c r="GYX59" s="383">
        <f t="shared" si="90"/>
        <v>0</v>
      </c>
      <c r="GYY59" s="383">
        <f t="shared" si="90"/>
        <v>0</v>
      </c>
      <c r="GYZ59" s="383">
        <f t="shared" si="90"/>
        <v>0</v>
      </c>
      <c r="GZA59" s="383">
        <f t="shared" si="90"/>
        <v>0</v>
      </c>
      <c r="GZB59" s="383">
        <f t="shared" si="90"/>
        <v>0</v>
      </c>
      <c r="GZC59" s="383">
        <f t="shared" si="90"/>
        <v>0</v>
      </c>
      <c r="GZD59" s="383">
        <f t="shared" si="90"/>
        <v>0</v>
      </c>
      <c r="GZE59" s="383">
        <f t="shared" si="90"/>
        <v>0</v>
      </c>
      <c r="GZF59" s="383">
        <f t="shared" si="90"/>
        <v>0</v>
      </c>
      <c r="GZG59" s="383">
        <f t="shared" si="90"/>
        <v>0</v>
      </c>
      <c r="GZH59" s="383">
        <f t="shared" si="90"/>
        <v>0</v>
      </c>
      <c r="GZI59" s="383">
        <f t="shared" si="90"/>
        <v>0</v>
      </c>
      <c r="GZJ59" s="383">
        <f t="shared" si="90"/>
        <v>0</v>
      </c>
      <c r="GZK59" s="383">
        <f t="shared" si="90"/>
        <v>0</v>
      </c>
      <c r="GZL59" s="383">
        <f t="shared" si="90"/>
        <v>0</v>
      </c>
      <c r="GZM59" s="383">
        <f t="shared" si="90"/>
        <v>0</v>
      </c>
      <c r="GZN59" s="383">
        <f t="shared" si="90"/>
        <v>0</v>
      </c>
      <c r="GZO59" s="383">
        <f t="shared" si="90"/>
        <v>0</v>
      </c>
      <c r="GZP59" s="383">
        <f t="shared" si="90"/>
        <v>0</v>
      </c>
      <c r="GZQ59" s="383">
        <f t="shared" si="90"/>
        <v>0</v>
      </c>
      <c r="GZR59" s="383">
        <f t="shared" si="90"/>
        <v>0</v>
      </c>
      <c r="GZS59" s="383">
        <f t="shared" si="90"/>
        <v>0</v>
      </c>
      <c r="GZT59" s="383">
        <f t="shared" si="90"/>
        <v>0</v>
      </c>
      <c r="GZU59" s="383">
        <f t="shared" si="90"/>
        <v>0</v>
      </c>
      <c r="GZV59" s="383">
        <f t="shared" si="90"/>
        <v>0</v>
      </c>
      <c r="GZW59" s="383">
        <f t="shared" si="90"/>
        <v>0</v>
      </c>
      <c r="GZX59" s="383">
        <f t="shared" si="90"/>
        <v>0</v>
      </c>
      <c r="GZY59" s="383">
        <f t="shared" si="90"/>
        <v>0</v>
      </c>
      <c r="GZZ59" s="383">
        <f t="shared" si="90"/>
        <v>0</v>
      </c>
      <c r="HAA59" s="383">
        <f t="shared" si="90"/>
        <v>0</v>
      </c>
      <c r="HAB59" s="383">
        <f t="shared" si="90"/>
        <v>0</v>
      </c>
      <c r="HAC59" s="383">
        <f t="shared" si="90"/>
        <v>0</v>
      </c>
      <c r="HAD59" s="383">
        <f t="shared" si="90"/>
        <v>0</v>
      </c>
      <c r="HAE59" s="383">
        <f t="shared" si="90"/>
        <v>0</v>
      </c>
      <c r="HAF59" s="383">
        <f t="shared" si="90"/>
        <v>0</v>
      </c>
      <c r="HAG59" s="383">
        <f t="shared" si="90"/>
        <v>0</v>
      </c>
      <c r="HAH59" s="383">
        <f t="shared" si="90"/>
        <v>0</v>
      </c>
      <c r="HAI59" s="383">
        <f t="shared" si="90"/>
        <v>0</v>
      </c>
      <c r="HAJ59" s="383">
        <f t="shared" si="90"/>
        <v>0</v>
      </c>
      <c r="HAK59" s="383">
        <f t="shared" si="90"/>
        <v>0</v>
      </c>
      <c r="HAL59" s="383">
        <f t="shared" si="90"/>
        <v>0</v>
      </c>
      <c r="HAM59" s="383">
        <f t="shared" si="90"/>
        <v>0</v>
      </c>
      <c r="HAN59" s="383">
        <f t="shared" ref="HAN59:HCY59" si="91">HAN56</f>
        <v>0</v>
      </c>
      <c r="HAO59" s="383">
        <f t="shared" si="91"/>
        <v>0</v>
      </c>
      <c r="HAP59" s="383">
        <f t="shared" si="91"/>
        <v>0</v>
      </c>
      <c r="HAQ59" s="383">
        <f t="shared" si="91"/>
        <v>0</v>
      </c>
      <c r="HAR59" s="383">
        <f t="shared" si="91"/>
        <v>0</v>
      </c>
      <c r="HAS59" s="383">
        <f t="shared" si="91"/>
        <v>0</v>
      </c>
      <c r="HAT59" s="383">
        <f t="shared" si="91"/>
        <v>0</v>
      </c>
      <c r="HAU59" s="383">
        <f t="shared" si="91"/>
        <v>0</v>
      </c>
      <c r="HAV59" s="383">
        <f t="shared" si="91"/>
        <v>0</v>
      </c>
      <c r="HAW59" s="383">
        <f t="shared" si="91"/>
        <v>0</v>
      </c>
      <c r="HAX59" s="383">
        <f t="shared" si="91"/>
        <v>0</v>
      </c>
      <c r="HAY59" s="383">
        <f t="shared" si="91"/>
        <v>0</v>
      </c>
      <c r="HAZ59" s="383">
        <f t="shared" si="91"/>
        <v>0</v>
      </c>
      <c r="HBA59" s="383">
        <f t="shared" si="91"/>
        <v>0</v>
      </c>
      <c r="HBB59" s="383">
        <f t="shared" si="91"/>
        <v>0</v>
      </c>
      <c r="HBC59" s="383">
        <f t="shared" si="91"/>
        <v>0</v>
      </c>
      <c r="HBD59" s="383">
        <f t="shared" si="91"/>
        <v>0</v>
      </c>
      <c r="HBE59" s="383">
        <f t="shared" si="91"/>
        <v>0</v>
      </c>
      <c r="HBF59" s="383">
        <f t="shared" si="91"/>
        <v>0</v>
      </c>
      <c r="HBG59" s="383">
        <f t="shared" si="91"/>
        <v>0</v>
      </c>
      <c r="HBH59" s="383">
        <f t="shared" si="91"/>
        <v>0</v>
      </c>
      <c r="HBI59" s="383">
        <f t="shared" si="91"/>
        <v>0</v>
      </c>
      <c r="HBJ59" s="383">
        <f t="shared" si="91"/>
        <v>0</v>
      </c>
      <c r="HBK59" s="383">
        <f t="shared" si="91"/>
        <v>0</v>
      </c>
      <c r="HBL59" s="383">
        <f t="shared" si="91"/>
        <v>0</v>
      </c>
      <c r="HBM59" s="383">
        <f t="shared" si="91"/>
        <v>0</v>
      </c>
      <c r="HBN59" s="383">
        <f t="shared" si="91"/>
        <v>0</v>
      </c>
      <c r="HBO59" s="383">
        <f t="shared" si="91"/>
        <v>0</v>
      </c>
      <c r="HBP59" s="383">
        <f t="shared" si="91"/>
        <v>0</v>
      </c>
      <c r="HBQ59" s="383">
        <f t="shared" si="91"/>
        <v>0</v>
      </c>
      <c r="HBR59" s="383">
        <f t="shared" si="91"/>
        <v>0</v>
      </c>
      <c r="HBS59" s="383">
        <f t="shared" si="91"/>
        <v>0</v>
      </c>
      <c r="HBT59" s="383">
        <f t="shared" si="91"/>
        <v>0</v>
      </c>
      <c r="HBU59" s="383">
        <f t="shared" si="91"/>
        <v>0</v>
      </c>
      <c r="HBV59" s="383">
        <f t="shared" si="91"/>
        <v>0</v>
      </c>
      <c r="HBW59" s="383">
        <f t="shared" si="91"/>
        <v>0</v>
      </c>
      <c r="HBX59" s="383">
        <f t="shared" si="91"/>
        <v>0</v>
      </c>
      <c r="HBY59" s="383">
        <f t="shared" si="91"/>
        <v>0</v>
      </c>
      <c r="HBZ59" s="383">
        <f t="shared" si="91"/>
        <v>0</v>
      </c>
      <c r="HCA59" s="383">
        <f t="shared" si="91"/>
        <v>0</v>
      </c>
      <c r="HCB59" s="383">
        <f t="shared" si="91"/>
        <v>0</v>
      </c>
      <c r="HCC59" s="383">
        <f t="shared" si="91"/>
        <v>0</v>
      </c>
      <c r="HCD59" s="383">
        <f t="shared" si="91"/>
        <v>0</v>
      </c>
      <c r="HCE59" s="383">
        <f t="shared" si="91"/>
        <v>0</v>
      </c>
      <c r="HCF59" s="383">
        <f t="shared" si="91"/>
        <v>0</v>
      </c>
      <c r="HCG59" s="383">
        <f t="shared" si="91"/>
        <v>0</v>
      </c>
      <c r="HCH59" s="383">
        <f t="shared" si="91"/>
        <v>0</v>
      </c>
      <c r="HCI59" s="383">
        <f t="shared" si="91"/>
        <v>0</v>
      </c>
      <c r="HCJ59" s="383">
        <f t="shared" si="91"/>
        <v>0</v>
      </c>
      <c r="HCK59" s="383">
        <f t="shared" si="91"/>
        <v>0</v>
      </c>
      <c r="HCL59" s="383">
        <f t="shared" si="91"/>
        <v>0</v>
      </c>
      <c r="HCM59" s="383">
        <f t="shared" si="91"/>
        <v>0</v>
      </c>
      <c r="HCN59" s="383">
        <f t="shared" si="91"/>
        <v>0</v>
      </c>
      <c r="HCO59" s="383">
        <f t="shared" si="91"/>
        <v>0</v>
      </c>
      <c r="HCP59" s="383">
        <f t="shared" si="91"/>
        <v>0</v>
      </c>
      <c r="HCQ59" s="383">
        <f t="shared" si="91"/>
        <v>0</v>
      </c>
      <c r="HCR59" s="383">
        <f t="shared" si="91"/>
        <v>0</v>
      </c>
      <c r="HCS59" s="383">
        <f t="shared" si="91"/>
        <v>0</v>
      </c>
      <c r="HCT59" s="383">
        <f t="shared" si="91"/>
        <v>0</v>
      </c>
      <c r="HCU59" s="383">
        <f t="shared" si="91"/>
        <v>0</v>
      </c>
      <c r="HCV59" s="383">
        <f t="shared" si="91"/>
        <v>0</v>
      </c>
      <c r="HCW59" s="383">
        <f t="shared" si="91"/>
        <v>0</v>
      </c>
      <c r="HCX59" s="383">
        <f t="shared" si="91"/>
        <v>0</v>
      </c>
      <c r="HCY59" s="383">
        <f t="shared" si="91"/>
        <v>0</v>
      </c>
      <c r="HCZ59" s="383">
        <f t="shared" ref="HCZ59:HFK59" si="92">HCZ56</f>
        <v>0</v>
      </c>
      <c r="HDA59" s="383">
        <f t="shared" si="92"/>
        <v>0</v>
      </c>
      <c r="HDB59" s="383">
        <f t="shared" si="92"/>
        <v>0</v>
      </c>
      <c r="HDC59" s="383">
        <f t="shared" si="92"/>
        <v>0</v>
      </c>
      <c r="HDD59" s="383">
        <f t="shared" si="92"/>
        <v>0</v>
      </c>
      <c r="HDE59" s="383">
        <f t="shared" si="92"/>
        <v>0</v>
      </c>
      <c r="HDF59" s="383">
        <f t="shared" si="92"/>
        <v>0</v>
      </c>
      <c r="HDG59" s="383">
        <f t="shared" si="92"/>
        <v>0</v>
      </c>
      <c r="HDH59" s="383">
        <f t="shared" si="92"/>
        <v>0</v>
      </c>
      <c r="HDI59" s="383">
        <f t="shared" si="92"/>
        <v>0</v>
      </c>
      <c r="HDJ59" s="383">
        <f t="shared" si="92"/>
        <v>0</v>
      </c>
      <c r="HDK59" s="383">
        <f t="shared" si="92"/>
        <v>0</v>
      </c>
      <c r="HDL59" s="383">
        <f t="shared" si="92"/>
        <v>0</v>
      </c>
      <c r="HDM59" s="383">
        <f t="shared" si="92"/>
        <v>0</v>
      </c>
      <c r="HDN59" s="383">
        <f t="shared" si="92"/>
        <v>0</v>
      </c>
      <c r="HDO59" s="383">
        <f t="shared" si="92"/>
        <v>0</v>
      </c>
      <c r="HDP59" s="383">
        <f t="shared" si="92"/>
        <v>0</v>
      </c>
      <c r="HDQ59" s="383">
        <f t="shared" si="92"/>
        <v>0</v>
      </c>
      <c r="HDR59" s="383">
        <f t="shared" si="92"/>
        <v>0</v>
      </c>
      <c r="HDS59" s="383">
        <f t="shared" si="92"/>
        <v>0</v>
      </c>
      <c r="HDT59" s="383">
        <f t="shared" si="92"/>
        <v>0</v>
      </c>
      <c r="HDU59" s="383">
        <f t="shared" si="92"/>
        <v>0</v>
      </c>
      <c r="HDV59" s="383">
        <f t="shared" si="92"/>
        <v>0</v>
      </c>
      <c r="HDW59" s="383">
        <f t="shared" si="92"/>
        <v>0</v>
      </c>
      <c r="HDX59" s="383">
        <f t="shared" si="92"/>
        <v>0</v>
      </c>
      <c r="HDY59" s="383">
        <f t="shared" si="92"/>
        <v>0</v>
      </c>
      <c r="HDZ59" s="383">
        <f t="shared" si="92"/>
        <v>0</v>
      </c>
      <c r="HEA59" s="383">
        <f t="shared" si="92"/>
        <v>0</v>
      </c>
      <c r="HEB59" s="383">
        <f t="shared" si="92"/>
        <v>0</v>
      </c>
      <c r="HEC59" s="383">
        <f t="shared" si="92"/>
        <v>0</v>
      </c>
      <c r="HED59" s="383">
        <f t="shared" si="92"/>
        <v>0</v>
      </c>
      <c r="HEE59" s="383">
        <f t="shared" si="92"/>
        <v>0</v>
      </c>
      <c r="HEF59" s="383">
        <f t="shared" si="92"/>
        <v>0</v>
      </c>
      <c r="HEG59" s="383">
        <f t="shared" si="92"/>
        <v>0</v>
      </c>
      <c r="HEH59" s="383">
        <f t="shared" si="92"/>
        <v>0</v>
      </c>
      <c r="HEI59" s="383">
        <f t="shared" si="92"/>
        <v>0</v>
      </c>
      <c r="HEJ59" s="383">
        <f t="shared" si="92"/>
        <v>0</v>
      </c>
      <c r="HEK59" s="383">
        <f t="shared" si="92"/>
        <v>0</v>
      </c>
      <c r="HEL59" s="383">
        <f t="shared" si="92"/>
        <v>0</v>
      </c>
      <c r="HEM59" s="383">
        <f t="shared" si="92"/>
        <v>0</v>
      </c>
      <c r="HEN59" s="383">
        <f t="shared" si="92"/>
        <v>0</v>
      </c>
      <c r="HEO59" s="383">
        <f t="shared" si="92"/>
        <v>0</v>
      </c>
      <c r="HEP59" s="383">
        <f t="shared" si="92"/>
        <v>0</v>
      </c>
      <c r="HEQ59" s="383">
        <f t="shared" si="92"/>
        <v>0</v>
      </c>
      <c r="HER59" s="383">
        <f t="shared" si="92"/>
        <v>0</v>
      </c>
      <c r="HES59" s="383">
        <f t="shared" si="92"/>
        <v>0</v>
      </c>
      <c r="HET59" s="383">
        <f t="shared" si="92"/>
        <v>0</v>
      </c>
      <c r="HEU59" s="383">
        <f t="shared" si="92"/>
        <v>0</v>
      </c>
      <c r="HEV59" s="383">
        <f t="shared" si="92"/>
        <v>0</v>
      </c>
      <c r="HEW59" s="383">
        <f t="shared" si="92"/>
        <v>0</v>
      </c>
      <c r="HEX59" s="383">
        <f t="shared" si="92"/>
        <v>0</v>
      </c>
      <c r="HEY59" s="383">
        <f t="shared" si="92"/>
        <v>0</v>
      </c>
      <c r="HEZ59" s="383">
        <f t="shared" si="92"/>
        <v>0</v>
      </c>
      <c r="HFA59" s="383">
        <f t="shared" si="92"/>
        <v>0</v>
      </c>
      <c r="HFB59" s="383">
        <f t="shared" si="92"/>
        <v>0</v>
      </c>
      <c r="HFC59" s="383">
        <f t="shared" si="92"/>
        <v>0</v>
      </c>
      <c r="HFD59" s="383">
        <f t="shared" si="92"/>
        <v>0</v>
      </c>
      <c r="HFE59" s="383">
        <f t="shared" si="92"/>
        <v>0</v>
      </c>
      <c r="HFF59" s="383">
        <f t="shared" si="92"/>
        <v>0</v>
      </c>
      <c r="HFG59" s="383">
        <f t="shared" si="92"/>
        <v>0</v>
      </c>
      <c r="HFH59" s="383">
        <f t="shared" si="92"/>
        <v>0</v>
      </c>
      <c r="HFI59" s="383">
        <f t="shared" si="92"/>
        <v>0</v>
      </c>
      <c r="HFJ59" s="383">
        <f t="shared" si="92"/>
        <v>0</v>
      </c>
      <c r="HFK59" s="383">
        <f t="shared" si="92"/>
        <v>0</v>
      </c>
      <c r="HFL59" s="383">
        <f t="shared" ref="HFL59:HHW59" si="93">HFL56</f>
        <v>0</v>
      </c>
      <c r="HFM59" s="383">
        <f t="shared" si="93"/>
        <v>0</v>
      </c>
      <c r="HFN59" s="383">
        <f t="shared" si="93"/>
        <v>0</v>
      </c>
      <c r="HFO59" s="383">
        <f t="shared" si="93"/>
        <v>0</v>
      </c>
      <c r="HFP59" s="383">
        <f t="shared" si="93"/>
        <v>0</v>
      </c>
      <c r="HFQ59" s="383">
        <f t="shared" si="93"/>
        <v>0</v>
      </c>
      <c r="HFR59" s="383">
        <f t="shared" si="93"/>
        <v>0</v>
      </c>
      <c r="HFS59" s="383">
        <f t="shared" si="93"/>
        <v>0</v>
      </c>
      <c r="HFT59" s="383">
        <f t="shared" si="93"/>
        <v>0</v>
      </c>
      <c r="HFU59" s="383">
        <f t="shared" si="93"/>
        <v>0</v>
      </c>
      <c r="HFV59" s="383">
        <f t="shared" si="93"/>
        <v>0</v>
      </c>
      <c r="HFW59" s="383">
        <f t="shared" si="93"/>
        <v>0</v>
      </c>
      <c r="HFX59" s="383">
        <f t="shared" si="93"/>
        <v>0</v>
      </c>
      <c r="HFY59" s="383">
        <f t="shared" si="93"/>
        <v>0</v>
      </c>
      <c r="HFZ59" s="383">
        <f t="shared" si="93"/>
        <v>0</v>
      </c>
      <c r="HGA59" s="383">
        <f t="shared" si="93"/>
        <v>0</v>
      </c>
      <c r="HGB59" s="383">
        <f t="shared" si="93"/>
        <v>0</v>
      </c>
      <c r="HGC59" s="383">
        <f t="shared" si="93"/>
        <v>0</v>
      </c>
      <c r="HGD59" s="383">
        <f t="shared" si="93"/>
        <v>0</v>
      </c>
      <c r="HGE59" s="383">
        <f t="shared" si="93"/>
        <v>0</v>
      </c>
      <c r="HGF59" s="383">
        <f t="shared" si="93"/>
        <v>0</v>
      </c>
      <c r="HGG59" s="383">
        <f t="shared" si="93"/>
        <v>0</v>
      </c>
      <c r="HGH59" s="383">
        <f t="shared" si="93"/>
        <v>0</v>
      </c>
      <c r="HGI59" s="383">
        <f t="shared" si="93"/>
        <v>0</v>
      </c>
      <c r="HGJ59" s="383">
        <f t="shared" si="93"/>
        <v>0</v>
      </c>
      <c r="HGK59" s="383">
        <f t="shared" si="93"/>
        <v>0</v>
      </c>
      <c r="HGL59" s="383">
        <f t="shared" si="93"/>
        <v>0</v>
      </c>
      <c r="HGM59" s="383">
        <f t="shared" si="93"/>
        <v>0</v>
      </c>
      <c r="HGN59" s="383">
        <f t="shared" si="93"/>
        <v>0</v>
      </c>
      <c r="HGO59" s="383">
        <f t="shared" si="93"/>
        <v>0</v>
      </c>
      <c r="HGP59" s="383">
        <f t="shared" si="93"/>
        <v>0</v>
      </c>
      <c r="HGQ59" s="383">
        <f t="shared" si="93"/>
        <v>0</v>
      </c>
      <c r="HGR59" s="383">
        <f t="shared" si="93"/>
        <v>0</v>
      </c>
      <c r="HGS59" s="383">
        <f t="shared" si="93"/>
        <v>0</v>
      </c>
      <c r="HGT59" s="383">
        <f t="shared" si="93"/>
        <v>0</v>
      </c>
      <c r="HGU59" s="383">
        <f t="shared" si="93"/>
        <v>0</v>
      </c>
      <c r="HGV59" s="383">
        <f t="shared" si="93"/>
        <v>0</v>
      </c>
      <c r="HGW59" s="383">
        <f t="shared" si="93"/>
        <v>0</v>
      </c>
      <c r="HGX59" s="383">
        <f t="shared" si="93"/>
        <v>0</v>
      </c>
      <c r="HGY59" s="383">
        <f t="shared" si="93"/>
        <v>0</v>
      </c>
      <c r="HGZ59" s="383">
        <f t="shared" si="93"/>
        <v>0</v>
      </c>
      <c r="HHA59" s="383">
        <f t="shared" si="93"/>
        <v>0</v>
      </c>
      <c r="HHB59" s="383">
        <f t="shared" si="93"/>
        <v>0</v>
      </c>
      <c r="HHC59" s="383">
        <f t="shared" si="93"/>
        <v>0</v>
      </c>
      <c r="HHD59" s="383">
        <f t="shared" si="93"/>
        <v>0</v>
      </c>
      <c r="HHE59" s="383">
        <f t="shared" si="93"/>
        <v>0</v>
      </c>
      <c r="HHF59" s="383">
        <f t="shared" si="93"/>
        <v>0</v>
      </c>
      <c r="HHG59" s="383">
        <f t="shared" si="93"/>
        <v>0</v>
      </c>
      <c r="HHH59" s="383">
        <f t="shared" si="93"/>
        <v>0</v>
      </c>
      <c r="HHI59" s="383">
        <f t="shared" si="93"/>
        <v>0</v>
      </c>
      <c r="HHJ59" s="383">
        <f t="shared" si="93"/>
        <v>0</v>
      </c>
      <c r="HHK59" s="383">
        <f t="shared" si="93"/>
        <v>0</v>
      </c>
      <c r="HHL59" s="383">
        <f t="shared" si="93"/>
        <v>0</v>
      </c>
      <c r="HHM59" s="383">
        <f t="shared" si="93"/>
        <v>0</v>
      </c>
      <c r="HHN59" s="383">
        <f t="shared" si="93"/>
        <v>0</v>
      </c>
      <c r="HHO59" s="383">
        <f t="shared" si="93"/>
        <v>0</v>
      </c>
      <c r="HHP59" s="383">
        <f t="shared" si="93"/>
        <v>0</v>
      </c>
      <c r="HHQ59" s="383">
        <f t="shared" si="93"/>
        <v>0</v>
      </c>
      <c r="HHR59" s="383">
        <f t="shared" si="93"/>
        <v>0</v>
      </c>
      <c r="HHS59" s="383">
        <f t="shared" si="93"/>
        <v>0</v>
      </c>
      <c r="HHT59" s="383">
        <f t="shared" si="93"/>
        <v>0</v>
      </c>
      <c r="HHU59" s="383">
        <f t="shared" si="93"/>
        <v>0</v>
      </c>
      <c r="HHV59" s="383">
        <f t="shared" si="93"/>
        <v>0</v>
      </c>
      <c r="HHW59" s="383">
        <f t="shared" si="93"/>
        <v>0</v>
      </c>
      <c r="HHX59" s="383">
        <f t="shared" ref="HHX59:HKI59" si="94">HHX56</f>
        <v>0</v>
      </c>
      <c r="HHY59" s="383">
        <f t="shared" si="94"/>
        <v>0</v>
      </c>
      <c r="HHZ59" s="383">
        <f t="shared" si="94"/>
        <v>0</v>
      </c>
      <c r="HIA59" s="383">
        <f t="shared" si="94"/>
        <v>0</v>
      </c>
      <c r="HIB59" s="383">
        <f t="shared" si="94"/>
        <v>0</v>
      </c>
      <c r="HIC59" s="383">
        <f t="shared" si="94"/>
        <v>0</v>
      </c>
      <c r="HID59" s="383">
        <f t="shared" si="94"/>
        <v>0</v>
      </c>
      <c r="HIE59" s="383">
        <f t="shared" si="94"/>
        <v>0</v>
      </c>
      <c r="HIF59" s="383">
        <f t="shared" si="94"/>
        <v>0</v>
      </c>
      <c r="HIG59" s="383">
        <f t="shared" si="94"/>
        <v>0</v>
      </c>
      <c r="HIH59" s="383">
        <f t="shared" si="94"/>
        <v>0</v>
      </c>
      <c r="HII59" s="383">
        <f t="shared" si="94"/>
        <v>0</v>
      </c>
      <c r="HIJ59" s="383">
        <f t="shared" si="94"/>
        <v>0</v>
      </c>
      <c r="HIK59" s="383">
        <f t="shared" si="94"/>
        <v>0</v>
      </c>
      <c r="HIL59" s="383">
        <f t="shared" si="94"/>
        <v>0</v>
      </c>
      <c r="HIM59" s="383">
        <f t="shared" si="94"/>
        <v>0</v>
      </c>
      <c r="HIN59" s="383">
        <f t="shared" si="94"/>
        <v>0</v>
      </c>
      <c r="HIO59" s="383">
        <f t="shared" si="94"/>
        <v>0</v>
      </c>
      <c r="HIP59" s="383">
        <f t="shared" si="94"/>
        <v>0</v>
      </c>
      <c r="HIQ59" s="383">
        <f t="shared" si="94"/>
        <v>0</v>
      </c>
      <c r="HIR59" s="383">
        <f t="shared" si="94"/>
        <v>0</v>
      </c>
      <c r="HIS59" s="383">
        <f t="shared" si="94"/>
        <v>0</v>
      </c>
      <c r="HIT59" s="383">
        <f t="shared" si="94"/>
        <v>0</v>
      </c>
      <c r="HIU59" s="383">
        <f t="shared" si="94"/>
        <v>0</v>
      </c>
      <c r="HIV59" s="383">
        <f t="shared" si="94"/>
        <v>0</v>
      </c>
      <c r="HIW59" s="383">
        <f t="shared" si="94"/>
        <v>0</v>
      </c>
      <c r="HIX59" s="383">
        <f t="shared" si="94"/>
        <v>0</v>
      </c>
      <c r="HIY59" s="383">
        <f t="shared" si="94"/>
        <v>0</v>
      </c>
      <c r="HIZ59" s="383">
        <f t="shared" si="94"/>
        <v>0</v>
      </c>
      <c r="HJA59" s="383">
        <f t="shared" si="94"/>
        <v>0</v>
      </c>
      <c r="HJB59" s="383">
        <f t="shared" si="94"/>
        <v>0</v>
      </c>
      <c r="HJC59" s="383">
        <f t="shared" si="94"/>
        <v>0</v>
      </c>
      <c r="HJD59" s="383">
        <f t="shared" si="94"/>
        <v>0</v>
      </c>
      <c r="HJE59" s="383">
        <f t="shared" si="94"/>
        <v>0</v>
      </c>
      <c r="HJF59" s="383">
        <f t="shared" si="94"/>
        <v>0</v>
      </c>
      <c r="HJG59" s="383">
        <f t="shared" si="94"/>
        <v>0</v>
      </c>
      <c r="HJH59" s="383">
        <f t="shared" si="94"/>
        <v>0</v>
      </c>
      <c r="HJI59" s="383">
        <f t="shared" si="94"/>
        <v>0</v>
      </c>
      <c r="HJJ59" s="383">
        <f t="shared" si="94"/>
        <v>0</v>
      </c>
      <c r="HJK59" s="383">
        <f t="shared" si="94"/>
        <v>0</v>
      </c>
      <c r="HJL59" s="383">
        <f t="shared" si="94"/>
        <v>0</v>
      </c>
      <c r="HJM59" s="383">
        <f t="shared" si="94"/>
        <v>0</v>
      </c>
      <c r="HJN59" s="383">
        <f t="shared" si="94"/>
        <v>0</v>
      </c>
      <c r="HJO59" s="383">
        <f t="shared" si="94"/>
        <v>0</v>
      </c>
      <c r="HJP59" s="383">
        <f t="shared" si="94"/>
        <v>0</v>
      </c>
      <c r="HJQ59" s="383">
        <f t="shared" si="94"/>
        <v>0</v>
      </c>
      <c r="HJR59" s="383">
        <f t="shared" si="94"/>
        <v>0</v>
      </c>
      <c r="HJS59" s="383">
        <f t="shared" si="94"/>
        <v>0</v>
      </c>
      <c r="HJT59" s="383">
        <f t="shared" si="94"/>
        <v>0</v>
      </c>
      <c r="HJU59" s="383">
        <f t="shared" si="94"/>
        <v>0</v>
      </c>
      <c r="HJV59" s="383">
        <f t="shared" si="94"/>
        <v>0</v>
      </c>
      <c r="HJW59" s="383">
        <f t="shared" si="94"/>
        <v>0</v>
      </c>
      <c r="HJX59" s="383">
        <f t="shared" si="94"/>
        <v>0</v>
      </c>
      <c r="HJY59" s="383">
        <f t="shared" si="94"/>
        <v>0</v>
      </c>
      <c r="HJZ59" s="383">
        <f t="shared" si="94"/>
        <v>0</v>
      </c>
      <c r="HKA59" s="383">
        <f t="shared" si="94"/>
        <v>0</v>
      </c>
      <c r="HKB59" s="383">
        <f t="shared" si="94"/>
        <v>0</v>
      </c>
      <c r="HKC59" s="383">
        <f t="shared" si="94"/>
        <v>0</v>
      </c>
      <c r="HKD59" s="383">
        <f t="shared" si="94"/>
        <v>0</v>
      </c>
      <c r="HKE59" s="383">
        <f t="shared" si="94"/>
        <v>0</v>
      </c>
      <c r="HKF59" s="383">
        <f t="shared" si="94"/>
        <v>0</v>
      </c>
      <c r="HKG59" s="383">
        <f t="shared" si="94"/>
        <v>0</v>
      </c>
      <c r="HKH59" s="383">
        <f t="shared" si="94"/>
        <v>0</v>
      </c>
      <c r="HKI59" s="383">
        <f t="shared" si="94"/>
        <v>0</v>
      </c>
      <c r="HKJ59" s="383">
        <f t="shared" ref="HKJ59:HMU59" si="95">HKJ56</f>
        <v>0</v>
      </c>
      <c r="HKK59" s="383">
        <f t="shared" si="95"/>
        <v>0</v>
      </c>
      <c r="HKL59" s="383">
        <f t="shared" si="95"/>
        <v>0</v>
      </c>
      <c r="HKM59" s="383">
        <f t="shared" si="95"/>
        <v>0</v>
      </c>
      <c r="HKN59" s="383">
        <f t="shared" si="95"/>
        <v>0</v>
      </c>
      <c r="HKO59" s="383">
        <f t="shared" si="95"/>
        <v>0</v>
      </c>
      <c r="HKP59" s="383">
        <f t="shared" si="95"/>
        <v>0</v>
      </c>
      <c r="HKQ59" s="383">
        <f t="shared" si="95"/>
        <v>0</v>
      </c>
      <c r="HKR59" s="383">
        <f t="shared" si="95"/>
        <v>0</v>
      </c>
      <c r="HKS59" s="383">
        <f t="shared" si="95"/>
        <v>0</v>
      </c>
      <c r="HKT59" s="383">
        <f t="shared" si="95"/>
        <v>0</v>
      </c>
      <c r="HKU59" s="383">
        <f t="shared" si="95"/>
        <v>0</v>
      </c>
      <c r="HKV59" s="383">
        <f t="shared" si="95"/>
        <v>0</v>
      </c>
      <c r="HKW59" s="383">
        <f t="shared" si="95"/>
        <v>0</v>
      </c>
      <c r="HKX59" s="383">
        <f t="shared" si="95"/>
        <v>0</v>
      </c>
      <c r="HKY59" s="383">
        <f t="shared" si="95"/>
        <v>0</v>
      </c>
      <c r="HKZ59" s="383">
        <f t="shared" si="95"/>
        <v>0</v>
      </c>
      <c r="HLA59" s="383">
        <f t="shared" si="95"/>
        <v>0</v>
      </c>
      <c r="HLB59" s="383">
        <f t="shared" si="95"/>
        <v>0</v>
      </c>
      <c r="HLC59" s="383">
        <f t="shared" si="95"/>
        <v>0</v>
      </c>
      <c r="HLD59" s="383">
        <f t="shared" si="95"/>
        <v>0</v>
      </c>
      <c r="HLE59" s="383">
        <f t="shared" si="95"/>
        <v>0</v>
      </c>
      <c r="HLF59" s="383">
        <f t="shared" si="95"/>
        <v>0</v>
      </c>
      <c r="HLG59" s="383">
        <f t="shared" si="95"/>
        <v>0</v>
      </c>
      <c r="HLH59" s="383">
        <f t="shared" si="95"/>
        <v>0</v>
      </c>
      <c r="HLI59" s="383">
        <f t="shared" si="95"/>
        <v>0</v>
      </c>
      <c r="HLJ59" s="383">
        <f t="shared" si="95"/>
        <v>0</v>
      </c>
      <c r="HLK59" s="383">
        <f t="shared" si="95"/>
        <v>0</v>
      </c>
      <c r="HLL59" s="383">
        <f t="shared" si="95"/>
        <v>0</v>
      </c>
      <c r="HLM59" s="383">
        <f t="shared" si="95"/>
        <v>0</v>
      </c>
      <c r="HLN59" s="383">
        <f t="shared" si="95"/>
        <v>0</v>
      </c>
      <c r="HLO59" s="383">
        <f t="shared" si="95"/>
        <v>0</v>
      </c>
      <c r="HLP59" s="383">
        <f t="shared" si="95"/>
        <v>0</v>
      </c>
      <c r="HLQ59" s="383">
        <f t="shared" si="95"/>
        <v>0</v>
      </c>
      <c r="HLR59" s="383">
        <f t="shared" si="95"/>
        <v>0</v>
      </c>
      <c r="HLS59" s="383">
        <f t="shared" si="95"/>
        <v>0</v>
      </c>
      <c r="HLT59" s="383">
        <f t="shared" si="95"/>
        <v>0</v>
      </c>
      <c r="HLU59" s="383">
        <f t="shared" si="95"/>
        <v>0</v>
      </c>
      <c r="HLV59" s="383">
        <f t="shared" si="95"/>
        <v>0</v>
      </c>
      <c r="HLW59" s="383">
        <f t="shared" si="95"/>
        <v>0</v>
      </c>
      <c r="HLX59" s="383">
        <f t="shared" si="95"/>
        <v>0</v>
      </c>
      <c r="HLY59" s="383">
        <f t="shared" si="95"/>
        <v>0</v>
      </c>
      <c r="HLZ59" s="383">
        <f t="shared" si="95"/>
        <v>0</v>
      </c>
      <c r="HMA59" s="383">
        <f t="shared" si="95"/>
        <v>0</v>
      </c>
      <c r="HMB59" s="383">
        <f t="shared" si="95"/>
        <v>0</v>
      </c>
      <c r="HMC59" s="383">
        <f t="shared" si="95"/>
        <v>0</v>
      </c>
      <c r="HMD59" s="383">
        <f t="shared" si="95"/>
        <v>0</v>
      </c>
      <c r="HME59" s="383">
        <f t="shared" si="95"/>
        <v>0</v>
      </c>
      <c r="HMF59" s="383">
        <f t="shared" si="95"/>
        <v>0</v>
      </c>
      <c r="HMG59" s="383">
        <f t="shared" si="95"/>
        <v>0</v>
      </c>
      <c r="HMH59" s="383">
        <f t="shared" si="95"/>
        <v>0</v>
      </c>
      <c r="HMI59" s="383">
        <f t="shared" si="95"/>
        <v>0</v>
      </c>
      <c r="HMJ59" s="383">
        <f t="shared" si="95"/>
        <v>0</v>
      </c>
      <c r="HMK59" s="383">
        <f t="shared" si="95"/>
        <v>0</v>
      </c>
      <c r="HML59" s="383">
        <f t="shared" si="95"/>
        <v>0</v>
      </c>
      <c r="HMM59" s="383">
        <f t="shared" si="95"/>
        <v>0</v>
      </c>
      <c r="HMN59" s="383">
        <f t="shared" si="95"/>
        <v>0</v>
      </c>
      <c r="HMO59" s="383">
        <f t="shared" si="95"/>
        <v>0</v>
      </c>
      <c r="HMP59" s="383">
        <f t="shared" si="95"/>
        <v>0</v>
      </c>
      <c r="HMQ59" s="383">
        <f t="shared" si="95"/>
        <v>0</v>
      </c>
      <c r="HMR59" s="383">
        <f t="shared" si="95"/>
        <v>0</v>
      </c>
      <c r="HMS59" s="383">
        <f t="shared" si="95"/>
        <v>0</v>
      </c>
      <c r="HMT59" s="383">
        <f t="shared" si="95"/>
        <v>0</v>
      </c>
      <c r="HMU59" s="383">
        <f t="shared" si="95"/>
        <v>0</v>
      </c>
      <c r="HMV59" s="383">
        <f t="shared" ref="HMV59:HPG59" si="96">HMV56</f>
        <v>0</v>
      </c>
      <c r="HMW59" s="383">
        <f t="shared" si="96"/>
        <v>0</v>
      </c>
      <c r="HMX59" s="383">
        <f t="shared" si="96"/>
        <v>0</v>
      </c>
      <c r="HMY59" s="383">
        <f t="shared" si="96"/>
        <v>0</v>
      </c>
      <c r="HMZ59" s="383">
        <f t="shared" si="96"/>
        <v>0</v>
      </c>
      <c r="HNA59" s="383">
        <f t="shared" si="96"/>
        <v>0</v>
      </c>
      <c r="HNB59" s="383">
        <f t="shared" si="96"/>
        <v>0</v>
      </c>
      <c r="HNC59" s="383">
        <f t="shared" si="96"/>
        <v>0</v>
      </c>
      <c r="HND59" s="383">
        <f t="shared" si="96"/>
        <v>0</v>
      </c>
      <c r="HNE59" s="383">
        <f t="shared" si="96"/>
        <v>0</v>
      </c>
      <c r="HNF59" s="383">
        <f t="shared" si="96"/>
        <v>0</v>
      </c>
      <c r="HNG59" s="383">
        <f t="shared" si="96"/>
        <v>0</v>
      </c>
      <c r="HNH59" s="383">
        <f t="shared" si="96"/>
        <v>0</v>
      </c>
      <c r="HNI59" s="383">
        <f t="shared" si="96"/>
        <v>0</v>
      </c>
      <c r="HNJ59" s="383">
        <f t="shared" si="96"/>
        <v>0</v>
      </c>
      <c r="HNK59" s="383">
        <f t="shared" si="96"/>
        <v>0</v>
      </c>
      <c r="HNL59" s="383">
        <f t="shared" si="96"/>
        <v>0</v>
      </c>
      <c r="HNM59" s="383">
        <f t="shared" si="96"/>
        <v>0</v>
      </c>
      <c r="HNN59" s="383">
        <f t="shared" si="96"/>
        <v>0</v>
      </c>
      <c r="HNO59" s="383">
        <f t="shared" si="96"/>
        <v>0</v>
      </c>
      <c r="HNP59" s="383">
        <f t="shared" si="96"/>
        <v>0</v>
      </c>
      <c r="HNQ59" s="383">
        <f t="shared" si="96"/>
        <v>0</v>
      </c>
      <c r="HNR59" s="383">
        <f t="shared" si="96"/>
        <v>0</v>
      </c>
      <c r="HNS59" s="383">
        <f t="shared" si="96"/>
        <v>0</v>
      </c>
      <c r="HNT59" s="383">
        <f t="shared" si="96"/>
        <v>0</v>
      </c>
      <c r="HNU59" s="383">
        <f t="shared" si="96"/>
        <v>0</v>
      </c>
      <c r="HNV59" s="383">
        <f t="shared" si="96"/>
        <v>0</v>
      </c>
      <c r="HNW59" s="383">
        <f t="shared" si="96"/>
        <v>0</v>
      </c>
      <c r="HNX59" s="383">
        <f t="shared" si="96"/>
        <v>0</v>
      </c>
      <c r="HNY59" s="383">
        <f t="shared" si="96"/>
        <v>0</v>
      </c>
      <c r="HNZ59" s="383">
        <f t="shared" si="96"/>
        <v>0</v>
      </c>
      <c r="HOA59" s="383">
        <f t="shared" si="96"/>
        <v>0</v>
      </c>
      <c r="HOB59" s="383">
        <f t="shared" si="96"/>
        <v>0</v>
      </c>
      <c r="HOC59" s="383">
        <f t="shared" si="96"/>
        <v>0</v>
      </c>
      <c r="HOD59" s="383">
        <f t="shared" si="96"/>
        <v>0</v>
      </c>
      <c r="HOE59" s="383">
        <f t="shared" si="96"/>
        <v>0</v>
      </c>
      <c r="HOF59" s="383">
        <f t="shared" si="96"/>
        <v>0</v>
      </c>
      <c r="HOG59" s="383">
        <f t="shared" si="96"/>
        <v>0</v>
      </c>
      <c r="HOH59" s="383">
        <f t="shared" si="96"/>
        <v>0</v>
      </c>
      <c r="HOI59" s="383">
        <f t="shared" si="96"/>
        <v>0</v>
      </c>
      <c r="HOJ59" s="383">
        <f t="shared" si="96"/>
        <v>0</v>
      </c>
      <c r="HOK59" s="383">
        <f t="shared" si="96"/>
        <v>0</v>
      </c>
      <c r="HOL59" s="383">
        <f t="shared" si="96"/>
        <v>0</v>
      </c>
      <c r="HOM59" s="383">
        <f t="shared" si="96"/>
        <v>0</v>
      </c>
      <c r="HON59" s="383">
        <f t="shared" si="96"/>
        <v>0</v>
      </c>
      <c r="HOO59" s="383">
        <f t="shared" si="96"/>
        <v>0</v>
      </c>
      <c r="HOP59" s="383">
        <f t="shared" si="96"/>
        <v>0</v>
      </c>
      <c r="HOQ59" s="383">
        <f t="shared" si="96"/>
        <v>0</v>
      </c>
      <c r="HOR59" s="383">
        <f t="shared" si="96"/>
        <v>0</v>
      </c>
      <c r="HOS59" s="383">
        <f t="shared" si="96"/>
        <v>0</v>
      </c>
      <c r="HOT59" s="383">
        <f t="shared" si="96"/>
        <v>0</v>
      </c>
      <c r="HOU59" s="383">
        <f t="shared" si="96"/>
        <v>0</v>
      </c>
      <c r="HOV59" s="383">
        <f t="shared" si="96"/>
        <v>0</v>
      </c>
      <c r="HOW59" s="383">
        <f t="shared" si="96"/>
        <v>0</v>
      </c>
      <c r="HOX59" s="383">
        <f t="shared" si="96"/>
        <v>0</v>
      </c>
      <c r="HOY59" s="383">
        <f t="shared" si="96"/>
        <v>0</v>
      </c>
      <c r="HOZ59" s="383">
        <f t="shared" si="96"/>
        <v>0</v>
      </c>
      <c r="HPA59" s="383">
        <f t="shared" si="96"/>
        <v>0</v>
      </c>
      <c r="HPB59" s="383">
        <f t="shared" si="96"/>
        <v>0</v>
      </c>
      <c r="HPC59" s="383">
        <f t="shared" si="96"/>
        <v>0</v>
      </c>
      <c r="HPD59" s="383">
        <f t="shared" si="96"/>
        <v>0</v>
      </c>
      <c r="HPE59" s="383">
        <f t="shared" si="96"/>
        <v>0</v>
      </c>
      <c r="HPF59" s="383">
        <f t="shared" si="96"/>
        <v>0</v>
      </c>
      <c r="HPG59" s="383">
        <f t="shared" si="96"/>
        <v>0</v>
      </c>
      <c r="HPH59" s="383">
        <f t="shared" ref="HPH59:HRS59" si="97">HPH56</f>
        <v>0</v>
      </c>
      <c r="HPI59" s="383">
        <f t="shared" si="97"/>
        <v>0</v>
      </c>
      <c r="HPJ59" s="383">
        <f t="shared" si="97"/>
        <v>0</v>
      </c>
      <c r="HPK59" s="383">
        <f t="shared" si="97"/>
        <v>0</v>
      </c>
      <c r="HPL59" s="383">
        <f t="shared" si="97"/>
        <v>0</v>
      </c>
      <c r="HPM59" s="383">
        <f t="shared" si="97"/>
        <v>0</v>
      </c>
      <c r="HPN59" s="383">
        <f t="shared" si="97"/>
        <v>0</v>
      </c>
      <c r="HPO59" s="383">
        <f t="shared" si="97"/>
        <v>0</v>
      </c>
      <c r="HPP59" s="383">
        <f t="shared" si="97"/>
        <v>0</v>
      </c>
      <c r="HPQ59" s="383">
        <f t="shared" si="97"/>
        <v>0</v>
      </c>
      <c r="HPR59" s="383">
        <f t="shared" si="97"/>
        <v>0</v>
      </c>
      <c r="HPS59" s="383">
        <f t="shared" si="97"/>
        <v>0</v>
      </c>
      <c r="HPT59" s="383">
        <f t="shared" si="97"/>
        <v>0</v>
      </c>
      <c r="HPU59" s="383">
        <f t="shared" si="97"/>
        <v>0</v>
      </c>
      <c r="HPV59" s="383">
        <f t="shared" si="97"/>
        <v>0</v>
      </c>
      <c r="HPW59" s="383">
        <f t="shared" si="97"/>
        <v>0</v>
      </c>
      <c r="HPX59" s="383">
        <f t="shared" si="97"/>
        <v>0</v>
      </c>
      <c r="HPY59" s="383">
        <f t="shared" si="97"/>
        <v>0</v>
      </c>
      <c r="HPZ59" s="383">
        <f t="shared" si="97"/>
        <v>0</v>
      </c>
      <c r="HQA59" s="383">
        <f t="shared" si="97"/>
        <v>0</v>
      </c>
      <c r="HQB59" s="383">
        <f t="shared" si="97"/>
        <v>0</v>
      </c>
      <c r="HQC59" s="383">
        <f t="shared" si="97"/>
        <v>0</v>
      </c>
      <c r="HQD59" s="383">
        <f t="shared" si="97"/>
        <v>0</v>
      </c>
      <c r="HQE59" s="383">
        <f t="shared" si="97"/>
        <v>0</v>
      </c>
      <c r="HQF59" s="383">
        <f t="shared" si="97"/>
        <v>0</v>
      </c>
      <c r="HQG59" s="383">
        <f t="shared" si="97"/>
        <v>0</v>
      </c>
      <c r="HQH59" s="383">
        <f t="shared" si="97"/>
        <v>0</v>
      </c>
      <c r="HQI59" s="383">
        <f t="shared" si="97"/>
        <v>0</v>
      </c>
      <c r="HQJ59" s="383">
        <f t="shared" si="97"/>
        <v>0</v>
      </c>
      <c r="HQK59" s="383">
        <f t="shared" si="97"/>
        <v>0</v>
      </c>
      <c r="HQL59" s="383">
        <f t="shared" si="97"/>
        <v>0</v>
      </c>
      <c r="HQM59" s="383">
        <f t="shared" si="97"/>
        <v>0</v>
      </c>
      <c r="HQN59" s="383">
        <f t="shared" si="97"/>
        <v>0</v>
      </c>
      <c r="HQO59" s="383">
        <f t="shared" si="97"/>
        <v>0</v>
      </c>
      <c r="HQP59" s="383">
        <f t="shared" si="97"/>
        <v>0</v>
      </c>
      <c r="HQQ59" s="383">
        <f t="shared" si="97"/>
        <v>0</v>
      </c>
      <c r="HQR59" s="383">
        <f t="shared" si="97"/>
        <v>0</v>
      </c>
      <c r="HQS59" s="383">
        <f t="shared" si="97"/>
        <v>0</v>
      </c>
      <c r="HQT59" s="383">
        <f t="shared" si="97"/>
        <v>0</v>
      </c>
      <c r="HQU59" s="383">
        <f t="shared" si="97"/>
        <v>0</v>
      </c>
      <c r="HQV59" s="383">
        <f t="shared" si="97"/>
        <v>0</v>
      </c>
      <c r="HQW59" s="383">
        <f t="shared" si="97"/>
        <v>0</v>
      </c>
      <c r="HQX59" s="383">
        <f t="shared" si="97"/>
        <v>0</v>
      </c>
      <c r="HQY59" s="383">
        <f t="shared" si="97"/>
        <v>0</v>
      </c>
      <c r="HQZ59" s="383">
        <f t="shared" si="97"/>
        <v>0</v>
      </c>
      <c r="HRA59" s="383">
        <f t="shared" si="97"/>
        <v>0</v>
      </c>
      <c r="HRB59" s="383">
        <f t="shared" si="97"/>
        <v>0</v>
      </c>
      <c r="HRC59" s="383">
        <f t="shared" si="97"/>
        <v>0</v>
      </c>
      <c r="HRD59" s="383">
        <f t="shared" si="97"/>
        <v>0</v>
      </c>
      <c r="HRE59" s="383">
        <f t="shared" si="97"/>
        <v>0</v>
      </c>
      <c r="HRF59" s="383">
        <f t="shared" si="97"/>
        <v>0</v>
      </c>
      <c r="HRG59" s="383">
        <f t="shared" si="97"/>
        <v>0</v>
      </c>
      <c r="HRH59" s="383">
        <f t="shared" si="97"/>
        <v>0</v>
      </c>
      <c r="HRI59" s="383">
        <f t="shared" si="97"/>
        <v>0</v>
      </c>
      <c r="HRJ59" s="383">
        <f t="shared" si="97"/>
        <v>0</v>
      </c>
      <c r="HRK59" s="383">
        <f t="shared" si="97"/>
        <v>0</v>
      </c>
      <c r="HRL59" s="383">
        <f t="shared" si="97"/>
        <v>0</v>
      </c>
      <c r="HRM59" s="383">
        <f t="shared" si="97"/>
        <v>0</v>
      </c>
      <c r="HRN59" s="383">
        <f t="shared" si="97"/>
        <v>0</v>
      </c>
      <c r="HRO59" s="383">
        <f t="shared" si="97"/>
        <v>0</v>
      </c>
      <c r="HRP59" s="383">
        <f t="shared" si="97"/>
        <v>0</v>
      </c>
      <c r="HRQ59" s="383">
        <f t="shared" si="97"/>
        <v>0</v>
      </c>
      <c r="HRR59" s="383">
        <f t="shared" si="97"/>
        <v>0</v>
      </c>
      <c r="HRS59" s="383">
        <f t="shared" si="97"/>
        <v>0</v>
      </c>
      <c r="HRT59" s="383">
        <f t="shared" ref="HRT59:HUE59" si="98">HRT56</f>
        <v>0</v>
      </c>
      <c r="HRU59" s="383">
        <f t="shared" si="98"/>
        <v>0</v>
      </c>
      <c r="HRV59" s="383">
        <f t="shared" si="98"/>
        <v>0</v>
      </c>
      <c r="HRW59" s="383">
        <f t="shared" si="98"/>
        <v>0</v>
      </c>
      <c r="HRX59" s="383">
        <f t="shared" si="98"/>
        <v>0</v>
      </c>
      <c r="HRY59" s="383">
        <f t="shared" si="98"/>
        <v>0</v>
      </c>
      <c r="HRZ59" s="383">
        <f t="shared" si="98"/>
        <v>0</v>
      </c>
      <c r="HSA59" s="383">
        <f t="shared" si="98"/>
        <v>0</v>
      </c>
      <c r="HSB59" s="383">
        <f t="shared" si="98"/>
        <v>0</v>
      </c>
      <c r="HSC59" s="383">
        <f t="shared" si="98"/>
        <v>0</v>
      </c>
      <c r="HSD59" s="383">
        <f t="shared" si="98"/>
        <v>0</v>
      </c>
      <c r="HSE59" s="383">
        <f t="shared" si="98"/>
        <v>0</v>
      </c>
      <c r="HSF59" s="383">
        <f t="shared" si="98"/>
        <v>0</v>
      </c>
      <c r="HSG59" s="383">
        <f t="shared" si="98"/>
        <v>0</v>
      </c>
      <c r="HSH59" s="383">
        <f t="shared" si="98"/>
        <v>0</v>
      </c>
      <c r="HSI59" s="383">
        <f t="shared" si="98"/>
        <v>0</v>
      </c>
      <c r="HSJ59" s="383">
        <f t="shared" si="98"/>
        <v>0</v>
      </c>
      <c r="HSK59" s="383">
        <f t="shared" si="98"/>
        <v>0</v>
      </c>
      <c r="HSL59" s="383">
        <f t="shared" si="98"/>
        <v>0</v>
      </c>
      <c r="HSM59" s="383">
        <f t="shared" si="98"/>
        <v>0</v>
      </c>
      <c r="HSN59" s="383">
        <f t="shared" si="98"/>
        <v>0</v>
      </c>
      <c r="HSO59" s="383">
        <f t="shared" si="98"/>
        <v>0</v>
      </c>
      <c r="HSP59" s="383">
        <f t="shared" si="98"/>
        <v>0</v>
      </c>
      <c r="HSQ59" s="383">
        <f t="shared" si="98"/>
        <v>0</v>
      </c>
      <c r="HSR59" s="383">
        <f t="shared" si="98"/>
        <v>0</v>
      </c>
      <c r="HSS59" s="383">
        <f t="shared" si="98"/>
        <v>0</v>
      </c>
      <c r="HST59" s="383">
        <f t="shared" si="98"/>
        <v>0</v>
      </c>
      <c r="HSU59" s="383">
        <f t="shared" si="98"/>
        <v>0</v>
      </c>
      <c r="HSV59" s="383">
        <f t="shared" si="98"/>
        <v>0</v>
      </c>
      <c r="HSW59" s="383">
        <f t="shared" si="98"/>
        <v>0</v>
      </c>
      <c r="HSX59" s="383">
        <f t="shared" si="98"/>
        <v>0</v>
      </c>
      <c r="HSY59" s="383">
        <f t="shared" si="98"/>
        <v>0</v>
      </c>
      <c r="HSZ59" s="383">
        <f t="shared" si="98"/>
        <v>0</v>
      </c>
      <c r="HTA59" s="383">
        <f t="shared" si="98"/>
        <v>0</v>
      </c>
      <c r="HTB59" s="383">
        <f t="shared" si="98"/>
        <v>0</v>
      </c>
      <c r="HTC59" s="383">
        <f t="shared" si="98"/>
        <v>0</v>
      </c>
      <c r="HTD59" s="383">
        <f t="shared" si="98"/>
        <v>0</v>
      </c>
      <c r="HTE59" s="383">
        <f t="shared" si="98"/>
        <v>0</v>
      </c>
      <c r="HTF59" s="383">
        <f t="shared" si="98"/>
        <v>0</v>
      </c>
      <c r="HTG59" s="383">
        <f t="shared" si="98"/>
        <v>0</v>
      </c>
      <c r="HTH59" s="383">
        <f t="shared" si="98"/>
        <v>0</v>
      </c>
      <c r="HTI59" s="383">
        <f t="shared" si="98"/>
        <v>0</v>
      </c>
      <c r="HTJ59" s="383">
        <f t="shared" si="98"/>
        <v>0</v>
      </c>
      <c r="HTK59" s="383">
        <f t="shared" si="98"/>
        <v>0</v>
      </c>
      <c r="HTL59" s="383">
        <f t="shared" si="98"/>
        <v>0</v>
      </c>
      <c r="HTM59" s="383">
        <f t="shared" si="98"/>
        <v>0</v>
      </c>
      <c r="HTN59" s="383">
        <f t="shared" si="98"/>
        <v>0</v>
      </c>
      <c r="HTO59" s="383">
        <f t="shared" si="98"/>
        <v>0</v>
      </c>
      <c r="HTP59" s="383">
        <f t="shared" si="98"/>
        <v>0</v>
      </c>
      <c r="HTQ59" s="383">
        <f t="shared" si="98"/>
        <v>0</v>
      </c>
      <c r="HTR59" s="383">
        <f t="shared" si="98"/>
        <v>0</v>
      </c>
      <c r="HTS59" s="383">
        <f t="shared" si="98"/>
        <v>0</v>
      </c>
      <c r="HTT59" s="383">
        <f t="shared" si="98"/>
        <v>0</v>
      </c>
      <c r="HTU59" s="383">
        <f t="shared" si="98"/>
        <v>0</v>
      </c>
      <c r="HTV59" s="383">
        <f t="shared" si="98"/>
        <v>0</v>
      </c>
      <c r="HTW59" s="383">
        <f t="shared" si="98"/>
        <v>0</v>
      </c>
      <c r="HTX59" s="383">
        <f t="shared" si="98"/>
        <v>0</v>
      </c>
      <c r="HTY59" s="383">
        <f t="shared" si="98"/>
        <v>0</v>
      </c>
      <c r="HTZ59" s="383">
        <f t="shared" si="98"/>
        <v>0</v>
      </c>
      <c r="HUA59" s="383">
        <f t="shared" si="98"/>
        <v>0</v>
      </c>
      <c r="HUB59" s="383">
        <f t="shared" si="98"/>
        <v>0</v>
      </c>
      <c r="HUC59" s="383">
        <f t="shared" si="98"/>
        <v>0</v>
      </c>
      <c r="HUD59" s="383">
        <f t="shared" si="98"/>
        <v>0</v>
      </c>
      <c r="HUE59" s="383">
        <f t="shared" si="98"/>
        <v>0</v>
      </c>
      <c r="HUF59" s="383">
        <f t="shared" ref="HUF59:HWQ59" si="99">HUF56</f>
        <v>0</v>
      </c>
      <c r="HUG59" s="383">
        <f t="shared" si="99"/>
        <v>0</v>
      </c>
      <c r="HUH59" s="383">
        <f t="shared" si="99"/>
        <v>0</v>
      </c>
      <c r="HUI59" s="383">
        <f t="shared" si="99"/>
        <v>0</v>
      </c>
      <c r="HUJ59" s="383">
        <f t="shared" si="99"/>
        <v>0</v>
      </c>
      <c r="HUK59" s="383">
        <f t="shared" si="99"/>
        <v>0</v>
      </c>
      <c r="HUL59" s="383">
        <f t="shared" si="99"/>
        <v>0</v>
      </c>
      <c r="HUM59" s="383">
        <f t="shared" si="99"/>
        <v>0</v>
      </c>
      <c r="HUN59" s="383">
        <f t="shared" si="99"/>
        <v>0</v>
      </c>
      <c r="HUO59" s="383">
        <f t="shared" si="99"/>
        <v>0</v>
      </c>
      <c r="HUP59" s="383">
        <f t="shared" si="99"/>
        <v>0</v>
      </c>
      <c r="HUQ59" s="383">
        <f t="shared" si="99"/>
        <v>0</v>
      </c>
      <c r="HUR59" s="383">
        <f t="shared" si="99"/>
        <v>0</v>
      </c>
      <c r="HUS59" s="383">
        <f t="shared" si="99"/>
        <v>0</v>
      </c>
      <c r="HUT59" s="383">
        <f t="shared" si="99"/>
        <v>0</v>
      </c>
      <c r="HUU59" s="383">
        <f t="shared" si="99"/>
        <v>0</v>
      </c>
      <c r="HUV59" s="383">
        <f t="shared" si="99"/>
        <v>0</v>
      </c>
      <c r="HUW59" s="383">
        <f t="shared" si="99"/>
        <v>0</v>
      </c>
      <c r="HUX59" s="383">
        <f t="shared" si="99"/>
        <v>0</v>
      </c>
      <c r="HUY59" s="383">
        <f t="shared" si="99"/>
        <v>0</v>
      </c>
      <c r="HUZ59" s="383">
        <f t="shared" si="99"/>
        <v>0</v>
      </c>
      <c r="HVA59" s="383">
        <f t="shared" si="99"/>
        <v>0</v>
      </c>
      <c r="HVB59" s="383">
        <f t="shared" si="99"/>
        <v>0</v>
      </c>
      <c r="HVC59" s="383">
        <f t="shared" si="99"/>
        <v>0</v>
      </c>
      <c r="HVD59" s="383">
        <f t="shared" si="99"/>
        <v>0</v>
      </c>
      <c r="HVE59" s="383">
        <f t="shared" si="99"/>
        <v>0</v>
      </c>
      <c r="HVF59" s="383">
        <f t="shared" si="99"/>
        <v>0</v>
      </c>
      <c r="HVG59" s="383">
        <f t="shared" si="99"/>
        <v>0</v>
      </c>
      <c r="HVH59" s="383">
        <f t="shared" si="99"/>
        <v>0</v>
      </c>
      <c r="HVI59" s="383">
        <f t="shared" si="99"/>
        <v>0</v>
      </c>
      <c r="HVJ59" s="383">
        <f t="shared" si="99"/>
        <v>0</v>
      </c>
      <c r="HVK59" s="383">
        <f t="shared" si="99"/>
        <v>0</v>
      </c>
      <c r="HVL59" s="383">
        <f t="shared" si="99"/>
        <v>0</v>
      </c>
      <c r="HVM59" s="383">
        <f t="shared" si="99"/>
        <v>0</v>
      </c>
      <c r="HVN59" s="383">
        <f t="shared" si="99"/>
        <v>0</v>
      </c>
      <c r="HVO59" s="383">
        <f t="shared" si="99"/>
        <v>0</v>
      </c>
      <c r="HVP59" s="383">
        <f t="shared" si="99"/>
        <v>0</v>
      </c>
      <c r="HVQ59" s="383">
        <f t="shared" si="99"/>
        <v>0</v>
      </c>
      <c r="HVR59" s="383">
        <f t="shared" si="99"/>
        <v>0</v>
      </c>
      <c r="HVS59" s="383">
        <f t="shared" si="99"/>
        <v>0</v>
      </c>
      <c r="HVT59" s="383">
        <f t="shared" si="99"/>
        <v>0</v>
      </c>
      <c r="HVU59" s="383">
        <f t="shared" si="99"/>
        <v>0</v>
      </c>
      <c r="HVV59" s="383">
        <f t="shared" si="99"/>
        <v>0</v>
      </c>
      <c r="HVW59" s="383">
        <f t="shared" si="99"/>
        <v>0</v>
      </c>
      <c r="HVX59" s="383">
        <f t="shared" si="99"/>
        <v>0</v>
      </c>
      <c r="HVY59" s="383">
        <f t="shared" si="99"/>
        <v>0</v>
      </c>
      <c r="HVZ59" s="383">
        <f t="shared" si="99"/>
        <v>0</v>
      </c>
      <c r="HWA59" s="383">
        <f t="shared" si="99"/>
        <v>0</v>
      </c>
      <c r="HWB59" s="383">
        <f t="shared" si="99"/>
        <v>0</v>
      </c>
      <c r="HWC59" s="383">
        <f t="shared" si="99"/>
        <v>0</v>
      </c>
      <c r="HWD59" s="383">
        <f t="shared" si="99"/>
        <v>0</v>
      </c>
      <c r="HWE59" s="383">
        <f t="shared" si="99"/>
        <v>0</v>
      </c>
      <c r="HWF59" s="383">
        <f t="shared" si="99"/>
        <v>0</v>
      </c>
      <c r="HWG59" s="383">
        <f t="shared" si="99"/>
        <v>0</v>
      </c>
      <c r="HWH59" s="383">
        <f t="shared" si="99"/>
        <v>0</v>
      </c>
      <c r="HWI59" s="383">
        <f t="shared" si="99"/>
        <v>0</v>
      </c>
      <c r="HWJ59" s="383">
        <f t="shared" si="99"/>
        <v>0</v>
      </c>
      <c r="HWK59" s="383">
        <f t="shared" si="99"/>
        <v>0</v>
      </c>
      <c r="HWL59" s="383">
        <f t="shared" si="99"/>
        <v>0</v>
      </c>
      <c r="HWM59" s="383">
        <f t="shared" si="99"/>
        <v>0</v>
      </c>
      <c r="HWN59" s="383">
        <f t="shared" si="99"/>
        <v>0</v>
      </c>
      <c r="HWO59" s="383">
        <f t="shared" si="99"/>
        <v>0</v>
      </c>
      <c r="HWP59" s="383">
        <f t="shared" si="99"/>
        <v>0</v>
      </c>
      <c r="HWQ59" s="383">
        <f t="shared" si="99"/>
        <v>0</v>
      </c>
      <c r="HWR59" s="383">
        <f t="shared" ref="HWR59:HZC59" si="100">HWR56</f>
        <v>0</v>
      </c>
      <c r="HWS59" s="383">
        <f t="shared" si="100"/>
        <v>0</v>
      </c>
      <c r="HWT59" s="383">
        <f t="shared" si="100"/>
        <v>0</v>
      </c>
      <c r="HWU59" s="383">
        <f t="shared" si="100"/>
        <v>0</v>
      </c>
      <c r="HWV59" s="383">
        <f t="shared" si="100"/>
        <v>0</v>
      </c>
      <c r="HWW59" s="383">
        <f t="shared" si="100"/>
        <v>0</v>
      </c>
      <c r="HWX59" s="383">
        <f t="shared" si="100"/>
        <v>0</v>
      </c>
      <c r="HWY59" s="383">
        <f t="shared" si="100"/>
        <v>0</v>
      </c>
      <c r="HWZ59" s="383">
        <f t="shared" si="100"/>
        <v>0</v>
      </c>
      <c r="HXA59" s="383">
        <f t="shared" si="100"/>
        <v>0</v>
      </c>
      <c r="HXB59" s="383">
        <f t="shared" si="100"/>
        <v>0</v>
      </c>
      <c r="HXC59" s="383">
        <f t="shared" si="100"/>
        <v>0</v>
      </c>
      <c r="HXD59" s="383">
        <f t="shared" si="100"/>
        <v>0</v>
      </c>
      <c r="HXE59" s="383">
        <f t="shared" si="100"/>
        <v>0</v>
      </c>
      <c r="HXF59" s="383">
        <f t="shared" si="100"/>
        <v>0</v>
      </c>
      <c r="HXG59" s="383">
        <f t="shared" si="100"/>
        <v>0</v>
      </c>
      <c r="HXH59" s="383">
        <f t="shared" si="100"/>
        <v>0</v>
      </c>
      <c r="HXI59" s="383">
        <f t="shared" si="100"/>
        <v>0</v>
      </c>
      <c r="HXJ59" s="383">
        <f t="shared" si="100"/>
        <v>0</v>
      </c>
      <c r="HXK59" s="383">
        <f t="shared" si="100"/>
        <v>0</v>
      </c>
      <c r="HXL59" s="383">
        <f t="shared" si="100"/>
        <v>0</v>
      </c>
      <c r="HXM59" s="383">
        <f t="shared" si="100"/>
        <v>0</v>
      </c>
      <c r="HXN59" s="383">
        <f t="shared" si="100"/>
        <v>0</v>
      </c>
      <c r="HXO59" s="383">
        <f t="shared" si="100"/>
        <v>0</v>
      </c>
      <c r="HXP59" s="383">
        <f t="shared" si="100"/>
        <v>0</v>
      </c>
      <c r="HXQ59" s="383">
        <f t="shared" si="100"/>
        <v>0</v>
      </c>
      <c r="HXR59" s="383">
        <f t="shared" si="100"/>
        <v>0</v>
      </c>
      <c r="HXS59" s="383">
        <f t="shared" si="100"/>
        <v>0</v>
      </c>
      <c r="HXT59" s="383">
        <f t="shared" si="100"/>
        <v>0</v>
      </c>
      <c r="HXU59" s="383">
        <f t="shared" si="100"/>
        <v>0</v>
      </c>
      <c r="HXV59" s="383">
        <f t="shared" si="100"/>
        <v>0</v>
      </c>
      <c r="HXW59" s="383">
        <f t="shared" si="100"/>
        <v>0</v>
      </c>
      <c r="HXX59" s="383">
        <f t="shared" si="100"/>
        <v>0</v>
      </c>
      <c r="HXY59" s="383">
        <f t="shared" si="100"/>
        <v>0</v>
      </c>
      <c r="HXZ59" s="383">
        <f t="shared" si="100"/>
        <v>0</v>
      </c>
      <c r="HYA59" s="383">
        <f t="shared" si="100"/>
        <v>0</v>
      </c>
      <c r="HYB59" s="383">
        <f t="shared" si="100"/>
        <v>0</v>
      </c>
      <c r="HYC59" s="383">
        <f t="shared" si="100"/>
        <v>0</v>
      </c>
      <c r="HYD59" s="383">
        <f t="shared" si="100"/>
        <v>0</v>
      </c>
      <c r="HYE59" s="383">
        <f t="shared" si="100"/>
        <v>0</v>
      </c>
      <c r="HYF59" s="383">
        <f t="shared" si="100"/>
        <v>0</v>
      </c>
      <c r="HYG59" s="383">
        <f t="shared" si="100"/>
        <v>0</v>
      </c>
      <c r="HYH59" s="383">
        <f t="shared" si="100"/>
        <v>0</v>
      </c>
      <c r="HYI59" s="383">
        <f t="shared" si="100"/>
        <v>0</v>
      </c>
      <c r="HYJ59" s="383">
        <f t="shared" si="100"/>
        <v>0</v>
      </c>
      <c r="HYK59" s="383">
        <f t="shared" si="100"/>
        <v>0</v>
      </c>
      <c r="HYL59" s="383">
        <f t="shared" si="100"/>
        <v>0</v>
      </c>
      <c r="HYM59" s="383">
        <f t="shared" si="100"/>
        <v>0</v>
      </c>
      <c r="HYN59" s="383">
        <f t="shared" si="100"/>
        <v>0</v>
      </c>
      <c r="HYO59" s="383">
        <f t="shared" si="100"/>
        <v>0</v>
      </c>
      <c r="HYP59" s="383">
        <f t="shared" si="100"/>
        <v>0</v>
      </c>
      <c r="HYQ59" s="383">
        <f t="shared" si="100"/>
        <v>0</v>
      </c>
      <c r="HYR59" s="383">
        <f t="shared" si="100"/>
        <v>0</v>
      </c>
      <c r="HYS59" s="383">
        <f t="shared" si="100"/>
        <v>0</v>
      </c>
      <c r="HYT59" s="383">
        <f t="shared" si="100"/>
        <v>0</v>
      </c>
      <c r="HYU59" s="383">
        <f t="shared" si="100"/>
        <v>0</v>
      </c>
      <c r="HYV59" s="383">
        <f t="shared" si="100"/>
        <v>0</v>
      </c>
      <c r="HYW59" s="383">
        <f t="shared" si="100"/>
        <v>0</v>
      </c>
      <c r="HYX59" s="383">
        <f t="shared" si="100"/>
        <v>0</v>
      </c>
      <c r="HYY59" s="383">
        <f t="shared" si="100"/>
        <v>0</v>
      </c>
      <c r="HYZ59" s="383">
        <f t="shared" si="100"/>
        <v>0</v>
      </c>
      <c r="HZA59" s="383">
        <f t="shared" si="100"/>
        <v>0</v>
      </c>
      <c r="HZB59" s="383">
        <f t="shared" si="100"/>
        <v>0</v>
      </c>
      <c r="HZC59" s="383">
        <f t="shared" si="100"/>
        <v>0</v>
      </c>
      <c r="HZD59" s="383">
        <f t="shared" ref="HZD59:IBO59" si="101">HZD56</f>
        <v>0</v>
      </c>
      <c r="HZE59" s="383">
        <f t="shared" si="101"/>
        <v>0</v>
      </c>
      <c r="HZF59" s="383">
        <f t="shared" si="101"/>
        <v>0</v>
      </c>
      <c r="HZG59" s="383">
        <f t="shared" si="101"/>
        <v>0</v>
      </c>
      <c r="HZH59" s="383">
        <f t="shared" si="101"/>
        <v>0</v>
      </c>
      <c r="HZI59" s="383">
        <f t="shared" si="101"/>
        <v>0</v>
      </c>
      <c r="HZJ59" s="383">
        <f t="shared" si="101"/>
        <v>0</v>
      </c>
      <c r="HZK59" s="383">
        <f t="shared" si="101"/>
        <v>0</v>
      </c>
      <c r="HZL59" s="383">
        <f t="shared" si="101"/>
        <v>0</v>
      </c>
      <c r="HZM59" s="383">
        <f t="shared" si="101"/>
        <v>0</v>
      </c>
      <c r="HZN59" s="383">
        <f t="shared" si="101"/>
        <v>0</v>
      </c>
      <c r="HZO59" s="383">
        <f t="shared" si="101"/>
        <v>0</v>
      </c>
      <c r="HZP59" s="383">
        <f t="shared" si="101"/>
        <v>0</v>
      </c>
      <c r="HZQ59" s="383">
        <f t="shared" si="101"/>
        <v>0</v>
      </c>
      <c r="HZR59" s="383">
        <f t="shared" si="101"/>
        <v>0</v>
      </c>
      <c r="HZS59" s="383">
        <f t="shared" si="101"/>
        <v>0</v>
      </c>
      <c r="HZT59" s="383">
        <f t="shared" si="101"/>
        <v>0</v>
      </c>
      <c r="HZU59" s="383">
        <f t="shared" si="101"/>
        <v>0</v>
      </c>
      <c r="HZV59" s="383">
        <f t="shared" si="101"/>
        <v>0</v>
      </c>
      <c r="HZW59" s="383">
        <f t="shared" si="101"/>
        <v>0</v>
      </c>
      <c r="HZX59" s="383">
        <f t="shared" si="101"/>
        <v>0</v>
      </c>
      <c r="HZY59" s="383">
        <f t="shared" si="101"/>
        <v>0</v>
      </c>
      <c r="HZZ59" s="383">
        <f t="shared" si="101"/>
        <v>0</v>
      </c>
      <c r="IAA59" s="383">
        <f t="shared" si="101"/>
        <v>0</v>
      </c>
      <c r="IAB59" s="383">
        <f t="shared" si="101"/>
        <v>0</v>
      </c>
      <c r="IAC59" s="383">
        <f t="shared" si="101"/>
        <v>0</v>
      </c>
      <c r="IAD59" s="383">
        <f t="shared" si="101"/>
        <v>0</v>
      </c>
      <c r="IAE59" s="383">
        <f t="shared" si="101"/>
        <v>0</v>
      </c>
      <c r="IAF59" s="383">
        <f t="shared" si="101"/>
        <v>0</v>
      </c>
      <c r="IAG59" s="383">
        <f t="shared" si="101"/>
        <v>0</v>
      </c>
      <c r="IAH59" s="383">
        <f t="shared" si="101"/>
        <v>0</v>
      </c>
      <c r="IAI59" s="383">
        <f t="shared" si="101"/>
        <v>0</v>
      </c>
      <c r="IAJ59" s="383">
        <f t="shared" si="101"/>
        <v>0</v>
      </c>
      <c r="IAK59" s="383">
        <f t="shared" si="101"/>
        <v>0</v>
      </c>
      <c r="IAL59" s="383">
        <f t="shared" si="101"/>
        <v>0</v>
      </c>
      <c r="IAM59" s="383">
        <f t="shared" si="101"/>
        <v>0</v>
      </c>
      <c r="IAN59" s="383">
        <f t="shared" si="101"/>
        <v>0</v>
      </c>
      <c r="IAO59" s="383">
        <f t="shared" si="101"/>
        <v>0</v>
      </c>
      <c r="IAP59" s="383">
        <f t="shared" si="101"/>
        <v>0</v>
      </c>
      <c r="IAQ59" s="383">
        <f t="shared" si="101"/>
        <v>0</v>
      </c>
      <c r="IAR59" s="383">
        <f t="shared" si="101"/>
        <v>0</v>
      </c>
      <c r="IAS59" s="383">
        <f t="shared" si="101"/>
        <v>0</v>
      </c>
      <c r="IAT59" s="383">
        <f t="shared" si="101"/>
        <v>0</v>
      </c>
      <c r="IAU59" s="383">
        <f t="shared" si="101"/>
        <v>0</v>
      </c>
      <c r="IAV59" s="383">
        <f t="shared" si="101"/>
        <v>0</v>
      </c>
      <c r="IAW59" s="383">
        <f t="shared" si="101"/>
        <v>0</v>
      </c>
      <c r="IAX59" s="383">
        <f t="shared" si="101"/>
        <v>0</v>
      </c>
      <c r="IAY59" s="383">
        <f t="shared" si="101"/>
        <v>0</v>
      </c>
      <c r="IAZ59" s="383">
        <f t="shared" si="101"/>
        <v>0</v>
      </c>
      <c r="IBA59" s="383">
        <f t="shared" si="101"/>
        <v>0</v>
      </c>
      <c r="IBB59" s="383">
        <f t="shared" si="101"/>
        <v>0</v>
      </c>
      <c r="IBC59" s="383">
        <f t="shared" si="101"/>
        <v>0</v>
      </c>
      <c r="IBD59" s="383">
        <f t="shared" si="101"/>
        <v>0</v>
      </c>
      <c r="IBE59" s="383">
        <f t="shared" si="101"/>
        <v>0</v>
      </c>
      <c r="IBF59" s="383">
        <f t="shared" si="101"/>
        <v>0</v>
      </c>
      <c r="IBG59" s="383">
        <f t="shared" si="101"/>
        <v>0</v>
      </c>
      <c r="IBH59" s="383">
        <f t="shared" si="101"/>
        <v>0</v>
      </c>
      <c r="IBI59" s="383">
        <f t="shared" si="101"/>
        <v>0</v>
      </c>
      <c r="IBJ59" s="383">
        <f t="shared" si="101"/>
        <v>0</v>
      </c>
      <c r="IBK59" s="383">
        <f t="shared" si="101"/>
        <v>0</v>
      </c>
      <c r="IBL59" s="383">
        <f t="shared" si="101"/>
        <v>0</v>
      </c>
      <c r="IBM59" s="383">
        <f t="shared" si="101"/>
        <v>0</v>
      </c>
      <c r="IBN59" s="383">
        <f t="shared" si="101"/>
        <v>0</v>
      </c>
      <c r="IBO59" s="383">
        <f t="shared" si="101"/>
        <v>0</v>
      </c>
      <c r="IBP59" s="383">
        <f t="shared" ref="IBP59:IEA59" si="102">IBP56</f>
        <v>0</v>
      </c>
      <c r="IBQ59" s="383">
        <f t="shared" si="102"/>
        <v>0</v>
      </c>
      <c r="IBR59" s="383">
        <f t="shared" si="102"/>
        <v>0</v>
      </c>
      <c r="IBS59" s="383">
        <f t="shared" si="102"/>
        <v>0</v>
      </c>
      <c r="IBT59" s="383">
        <f t="shared" si="102"/>
        <v>0</v>
      </c>
      <c r="IBU59" s="383">
        <f t="shared" si="102"/>
        <v>0</v>
      </c>
      <c r="IBV59" s="383">
        <f t="shared" si="102"/>
        <v>0</v>
      </c>
      <c r="IBW59" s="383">
        <f t="shared" si="102"/>
        <v>0</v>
      </c>
      <c r="IBX59" s="383">
        <f t="shared" si="102"/>
        <v>0</v>
      </c>
      <c r="IBY59" s="383">
        <f t="shared" si="102"/>
        <v>0</v>
      </c>
      <c r="IBZ59" s="383">
        <f t="shared" si="102"/>
        <v>0</v>
      </c>
      <c r="ICA59" s="383">
        <f t="shared" si="102"/>
        <v>0</v>
      </c>
      <c r="ICB59" s="383">
        <f t="shared" si="102"/>
        <v>0</v>
      </c>
      <c r="ICC59" s="383">
        <f t="shared" si="102"/>
        <v>0</v>
      </c>
      <c r="ICD59" s="383">
        <f t="shared" si="102"/>
        <v>0</v>
      </c>
      <c r="ICE59" s="383">
        <f t="shared" si="102"/>
        <v>0</v>
      </c>
      <c r="ICF59" s="383">
        <f t="shared" si="102"/>
        <v>0</v>
      </c>
      <c r="ICG59" s="383">
        <f t="shared" si="102"/>
        <v>0</v>
      </c>
      <c r="ICH59" s="383">
        <f t="shared" si="102"/>
        <v>0</v>
      </c>
      <c r="ICI59" s="383">
        <f t="shared" si="102"/>
        <v>0</v>
      </c>
      <c r="ICJ59" s="383">
        <f t="shared" si="102"/>
        <v>0</v>
      </c>
      <c r="ICK59" s="383">
        <f t="shared" si="102"/>
        <v>0</v>
      </c>
      <c r="ICL59" s="383">
        <f t="shared" si="102"/>
        <v>0</v>
      </c>
      <c r="ICM59" s="383">
        <f t="shared" si="102"/>
        <v>0</v>
      </c>
      <c r="ICN59" s="383">
        <f t="shared" si="102"/>
        <v>0</v>
      </c>
      <c r="ICO59" s="383">
        <f t="shared" si="102"/>
        <v>0</v>
      </c>
      <c r="ICP59" s="383">
        <f t="shared" si="102"/>
        <v>0</v>
      </c>
      <c r="ICQ59" s="383">
        <f t="shared" si="102"/>
        <v>0</v>
      </c>
      <c r="ICR59" s="383">
        <f t="shared" si="102"/>
        <v>0</v>
      </c>
      <c r="ICS59" s="383">
        <f t="shared" si="102"/>
        <v>0</v>
      </c>
      <c r="ICT59" s="383">
        <f t="shared" si="102"/>
        <v>0</v>
      </c>
      <c r="ICU59" s="383">
        <f t="shared" si="102"/>
        <v>0</v>
      </c>
      <c r="ICV59" s="383">
        <f t="shared" si="102"/>
        <v>0</v>
      </c>
      <c r="ICW59" s="383">
        <f t="shared" si="102"/>
        <v>0</v>
      </c>
      <c r="ICX59" s="383">
        <f t="shared" si="102"/>
        <v>0</v>
      </c>
      <c r="ICY59" s="383">
        <f t="shared" si="102"/>
        <v>0</v>
      </c>
      <c r="ICZ59" s="383">
        <f t="shared" si="102"/>
        <v>0</v>
      </c>
      <c r="IDA59" s="383">
        <f t="shared" si="102"/>
        <v>0</v>
      </c>
      <c r="IDB59" s="383">
        <f t="shared" si="102"/>
        <v>0</v>
      </c>
      <c r="IDC59" s="383">
        <f t="shared" si="102"/>
        <v>0</v>
      </c>
      <c r="IDD59" s="383">
        <f t="shared" si="102"/>
        <v>0</v>
      </c>
      <c r="IDE59" s="383">
        <f t="shared" si="102"/>
        <v>0</v>
      </c>
      <c r="IDF59" s="383">
        <f t="shared" si="102"/>
        <v>0</v>
      </c>
      <c r="IDG59" s="383">
        <f t="shared" si="102"/>
        <v>0</v>
      </c>
      <c r="IDH59" s="383">
        <f t="shared" si="102"/>
        <v>0</v>
      </c>
      <c r="IDI59" s="383">
        <f t="shared" si="102"/>
        <v>0</v>
      </c>
      <c r="IDJ59" s="383">
        <f t="shared" si="102"/>
        <v>0</v>
      </c>
      <c r="IDK59" s="383">
        <f t="shared" si="102"/>
        <v>0</v>
      </c>
      <c r="IDL59" s="383">
        <f t="shared" si="102"/>
        <v>0</v>
      </c>
      <c r="IDM59" s="383">
        <f t="shared" si="102"/>
        <v>0</v>
      </c>
      <c r="IDN59" s="383">
        <f t="shared" si="102"/>
        <v>0</v>
      </c>
      <c r="IDO59" s="383">
        <f t="shared" si="102"/>
        <v>0</v>
      </c>
      <c r="IDP59" s="383">
        <f t="shared" si="102"/>
        <v>0</v>
      </c>
      <c r="IDQ59" s="383">
        <f t="shared" si="102"/>
        <v>0</v>
      </c>
      <c r="IDR59" s="383">
        <f t="shared" si="102"/>
        <v>0</v>
      </c>
      <c r="IDS59" s="383">
        <f t="shared" si="102"/>
        <v>0</v>
      </c>
      <c r="IDT59" s="383">
        <f t="shared" si="102"/>
        <v>0</v>
      </c>
      <c r="IDU59" s="383">
        <f t="shared" si="102"/>
        <v>0</v>
      </c>
      <c r="IDV59" s="383">
        <f t="shared" si="102"/>
        <v>0</v>
      </c>
      <c r="IDW59" s="383">
        <f t="shared" si="102"/>
        <v>0</v>
      </c>
      <c r="IDX59" s="383">
        <f t="shared" si="102"/>
        <v>0</v>
      </c>
      <c r="IDY59" s="383">
        <f t="shared" si="102"/>
        <v>0</v>
      </c>
      <c r="IDZ59" s="383">
        <f t="shared" si="102"/>
        <v>0</v>
      </c>
      <c r="IEA59" s="383">
        <f t="shared" si="102"/>
        <v>0</v>
      </c>
      <c r="IEB59" s="383">
        <f t="shared" ref="IEB59:IGM59" si="103">IEB56</f>
        <v>0</v>
      </c>
      <c r="IEC59" s="383">
        <f t="shared" si="103"/>
        <v>0</v>
      </c>
      <c r="IED59" s="383">
        <f t="shared" si="103"/>
        <v>0</v>
      </c>
      <c r="IEE59" s="383">
        <f t="shared" si="103"/>
        <v>0</v>
      </c>
      <c r="IEF59" s="383">
        <f t="shared" si="103"/>
        <v>0</v>
      </c>
      <c r="IEG59" s="383">
        <f t="shared" si="103"/>
        <v>0</v>
      </c>
      <c r="IEH59" s="383">
        <f t="shared" si="103"/>
        <v>0</v>
      </c>
      <c r="IEI59" s="383">
        <f t="shared" si="103"/>
        <v>0</v>
      </c>
      <c r="IEJ59" s="383">
        <f t="shared" si="103"/>
        <v>0</v>
      </c>
      <c r="IEK59" s="383">
        <f t="shared" si="103"/>
        <v>0</v>
      </c>
      <c r="IEL59" s="383">
        <f t="shared" si="103"/>
        <v>0</v>
      </c>
      <c r="IEM59" s="383">
        <f t="shared" si="103"/>
        <v>0</v>
      </c>
      <c r="IEN59" s="383">
        <f t="shared" si="103"/>
        <v>0</v>
      </c>
      <c r="IEO59" s="383">
        <f t="shared" si="103"/>
        <v>0</v>
      </c>
      <c r="IEP59" s="383">
        <f t="shared" si="103"/>
        <v>0</v>
      </c>
      <c r="IEQ59" s="383">
        <f t="shared" si="103"/>
        <v>0</v>
      </c>
      <c r="IER59" s="383">
        <f t="shared" si="103"/>
        <v>0</v>
      </c>
      <c r="IES59" s="383">
        <f t="shared" si="103"/>
        <v>0</v>
      </c>
      <c r="IET59" s="383">
        <f t="shared" si="103"/>
        <v>0</v>
      </c>
      <c r="IEU59" s="383">
        <f t="shared" si="103"/>
        <v>0</v>
      </c>
      <c r="IEV59" s="383">
        <f t="shared" si="103"/>
        <v>0</v>
      </c>
      <c r="IEW59" s="383">
        <f t="shared" si="103"/>
        <v>0</v>
      </c>
      <c r="IEX59" s="383">
        <f t="shared" si="103"/>
        <v>0</v>
      </c>
      <c r="IEY59" s="383">
        <f t="shared" si="103"/>
        <v>0</v>
      </c>
      <c r="IEZ59" s="383">
        <f t="shared" si="103"/>
        <v>0</v>
      </c>
      <c r="IFA59" s="383">
        <f t="shared" si="103"/>
        <v>0</v>
      </c>
      <c r="IFB59" s="383">
        <f t="shared" si="103"/>
        <v>0</v>
      </c>
      <c r="IFC59" s="383">
        <f t="shared" si="103"/>
        <v>0</v>
      </c>
      <c r="IFD59" s="383">
        <f t="shared" si="103"/>
        <v>0</v>
      </c>
      <c r="IFE59" s="383">
        <f t="shared" si="103"/>
        <v>0</v>
      </c>
      <c r="IFF59" s="383">
        <f t="shared" si="103"/>
        <v>0</v>
      </c>
      <c r="IFG59" s="383">
        <f t="shared" si="103"/>
        <v>0</v>
      </c>
      <c r="IFH59" s="383">
        <f t="shared" si="103"/>
        <v>0</v>
      </c>
      <c r="IFI59" s="383">
        <f t="shared" si="103"/>
        <v>0</v>
      </c>
      <c r="IFJ59" s="383">
        <f t="shared" si="103"/>
        <v>0</v>
      </c>
      <c r="IFK59" s="383">
        <f t="shared" si="103"/>
        <v>0</v>
      </c>
      <c r="IFL59" s="383">
        <f t="shared" si="103"/>
        <v>0</v>
      </c>
      <c r="IFM59" s="383">
        <f t="shared" si="103"/>
        <v>0</v>
      </c>
      <c r="IFN59" s="383">
        <f t="shared" si="103"/>
        <v>0</v>
      </c>
      <c r="IFO59" s="383">
        <f t="shared" si="103"/>
        <v>0</v>
      </c>
      <c r="IFP59" s="383">
        <f t="shared" si="103"/>
        <v>0</v>
      </c>
      <c r="IFQ59" s="383">
        <f t="shared" si="103"/>
        <v>0</v>
      </c>
      <c r="IFR59" s="383">
        <f t="shared" si="103"/>
        <v>0</v>
      </c>
      <c r="IFS59" s="383">
        <f t="shared" si="103"/>
        <v>0</v>
      </c>
      <c r="IFT59" s="383">
        <f t="shared" si="103"/>
        <v>0</v>
      </c>
      <c r="IFU59" s="383">
        <f t="shared" si="103"/>
        <v>0</v>
      </c>
      <c r="IFV59" s="383">
        <f t="shared" si="103"/>
        <v>0</v>
      </c>
      <c r="IFW59" s="383">
        <f t="shared" si="103"/>
        <v>0</v>
      </c>
      <c r="IFX59" s="383">
        <f t="shared" si="103"/>
        <v>0</v>
      </c>
      <c r="IFY59" s="383">
        <f t="shared" si="103"/>
        <v>0</v>
      </c>
      <c r="IFZ59" s="383">
        <f t="shared" si="103"/>
        <v>0</v>
      </c>
      <c r="IGA59" s="383">
        <f t="shared" si="103"/>
        <v>0</v>
      </c>
      <c r="IGB59" s="383">
        <f t="shared" si="103"/>
        <v>0</v>
      </c>
      <c r="IGC59" s="383">
        <f t="shared" si="103"/>
        <v>0</v>
      </c>
      <c r="IGD59" s="383">
        <f t="shared" si="103"/>
        <v>0</v>
      </c>
      <c r="IGE59" s="383">
        <f t="shared" si="103"/>
        <v>0</v>
      </c>
      <c r="IGF59" s="383">
        <f t="shared" si="103"/>
        <v>0</v>
      </c>
      <c r="IGG59" s="383">
        <f t="shared" si="103"/>
        <v>0</v>
      </c>
      <c r="IGH59" s="383">
        <f t="shared" si="103"/>
        <v>0</v>
      </c>
      <c r="IGI59" s="383">
        <f t="shared" si="103"/>
        <v>0</v>
      </c>
      <c r="IGJ59" s="383">
        <f t="shared" si="103"/>
        <v>0</v>
      </c>
      <c r="IGK59" s="383">
        <f t="shared" si="103"/>
        <v>0</v>
      </c>
      <c r="IGL59" s="383">
        <f t="shared" si="103"/>
        <v>0</v>
      </c>
      <c r="IGM59" s="383">
        <f t="shared" si="103"/>
        <v>0</v>
      </c>
      <c r="IGN59" s="383">
        <f t="shared" ref="IGN59:IIY59" si="104">IGN56</f>
        <v>0</v>
      </c>
      <c r="IGO59" s="383">
        <f t="shared" si="104"/>
        <v>0</v>
      </c>
      <c r="IGP59" s="383">
        <f t="shared" si="104"/>
        <v>0</v>
      </c>
      <c r="IGQ59" s="383">
        <f t="shared" si="104"/>
        <v>0</v>
      </c>
      <c r="IGR59" s="383">
        <f t="shared" si="104"/>
        <v>0</v>
      </c>
      <c r="IGS59" s="383">
        <f t="shared" si="104"/>
        <v>0</v>
      </c>
      <c r="IGT59" s="383">
        <f t="shared" si="104"/>
        <v>0</v>
      </c>
      <c r="IGU59" s="383">
        <f t="shared" si="104"/>
        <v>0</v>
      </c>
      <c r="IGV59" s="383">
        <f t="shared" si="104"/>
        <v>0</v>
      </c>
      <c r="IGW59" s="383">
        <f t="shared" si="104"/>
        <v>0</v>
      </c>
      <c r="IGX59" s="383">
        <f t="shared" si="104"/>
        <v>0</v>
      </c>
      <c r="IGY59" s="383">
        <f t="shared" si="104"/>
        <v>0</v>
      </c>
      <c r="IGZ59" s="383">
        <f t="shared" si="104"/>
        <v>0</v>
      </c>
      <c r="IHA59" s="383">
        <f t="shared" si="104"/>
        <v>0</v>
      </c>
      <c r="IHB59" s="383">
        <f t="shared" si="104"/>
        <v>0</v>
      </c>
      <c r="IHC59" s="383">
        <f t="shared" si="104"/>
        <v>0</v>
      </c>
      <c r="IHD59" s="383">
        <f t="shared" si="104"/>
        <v>0</v>
      </c>
      <c r="IHE59" s="383">
        <f t="shared" si="104"/>
        <v>0</v>
      </c>
      <c r="IHF59" s="383">
        <f t="shared" si="104"/>
        <v>0</v>
      </c>
      <c r="IHG59" s="383">
        <f t="shared" si="104"/>
        <v>0</v>
      </c>
      <c r="IHH59" s="383">
        <f t="shared" si="104"/>
        <v>0</v>
      </c>
      <c r="IHI59" s="383">
        <f t="shared" si="104"/>
        <v>0</v>
      </c>
      <c r="IHJ59" s="383">
        <f t="shared" si="104"/>
        <v>0</v>
      </c>
      <c r="IHK59" s="383">
        <f t="shared" si="104"/>
        <v>0</v>
      </c>
      <c r="IHL59" s="383">
        <f t="shared" si="104"/>
        <v>0</v>
      </c>
      <c r="IHM59" s="383">
        <f t="shared" si="104"/>
        <v>0</v>
      </c>
      <c r="IHN59" s="383">
        <f t="shared" si="104"/>
        <v>0</v>
      </c>
      <c r="IHO59" s="383">
        <f t="shared" si="104"/>
        <v>0</v>
      </c>
      <c r="IHP59" s="383">
        <f t="shared" si="104"/>
        <v>0</v>
      </c>
      <c r="IHQ59" s="383">
        <f t="shared" si="104"/>
        <v>0</v>
      </c>
      <c r="IHR59" s="383">
        <f t="shared" si="104"/>
        <v>0</v>
      </c>
      <c r="IHS59" s="383">
        <f t="shared" si="104"/>
        <v>0</v>
      </c>
      <c r="IHT59" s="383">
        <f t="shared" si="104"/>
        <v>0</v>
      </c>
      <c r="IHU59" s="383">
        <f t="shared" si="104"/>
        <v>0</v>
      </c>
      <c r="IHV59" s="383">
        <f t="shared" si="104"/>
        <v>0</v>
      </c>
      <c r="IHW59" s="383">
        <f t="shared" si="104"/>
        <v>0</v>
      </c>
      <c r="IHX59" s="383">
        <f t="shared" si="104"/>
        <v>0</v>
      </c>
      <c r="IHY59" s="383">
        <f t="shared" si="104"/>
        <v>0</v>
      </c>
      <c r="IHZ59" s="383">
        <f t="shared" si="104"/>
        <v>0</v>
      </c>
      <c r="IIA59" s="383">
        <f t="shared" si="104"/>
        <v>0</v>
      </c>
      <c r="IIB59" s="383">
        <f t="shared" si="104"/>
        <v>0</v>
      </c>
      <c r="IIC59" s="383">
        <f t="shared" si="104"/>
        <v>0</v>
      </c>
      <c r="IID59" s="383">
        <f t="shared" si="104"/>
        <v>0</v>
      </c>
      <c r="IIE59" s="383">
        <f t="shared" si="104"/>
        <v>0</v>
      </c>
      <c r="IIF59" s="383">
        <f t="shared" si="104"/>
        <v>0</v>
      </c>
      <c r="IIG59" s="383">
        <f t="shared" si="104"/>
        <v>0</v>
      </c>
      <c r="IIH59" s="383">
        <f t="shared" si="104"/>
        <v>0</v>
      </c>
      <c r="III59" s="383">
        <f t="shared" si="104"/>
        <v>0</v>
      </c>
      <c r="IIJ59" s="383">
        <f t="shared" si="104"/>
        <v>0</v>
      </c>
      <c r="IIK59" s="383">
        <f t="shared" si="104"/>
        <v>0</v>
      </c>
      <c r="IIL59" s="383">
        <f t="shared" si="104"/>
        <v>0</v>
      </c>
      <c r="IIM59" s="383">
        <f t="shared" si="104"/>
        <v>0</v>
      </c>
      <c r="IIN59" s="383">
        <f t="shared" si="104"/>
        <v>0</v>
      </c>
      <c r="IIO59" s="383">
        <f t="shared" si="104"/>
        <v>0</v>
      </c>
      <c r="IIP59" s="383">
        <f t="shared" si="104"/>
        <v>0</v>
      </c>
      <c r="IIQ59" s="383">
        <f t="shared" si="104"/>
        <v>0</v>
      </c>
      <c r="IIR59" s="383">
        <f t="shared" si="104"/>
        <v>0</v>
      </c>
      <c r="IIS59" s="383">
        <f t="shared" si="104"/>
        <v>0</v>
      </c>
      <c r="IIT59" s="383">
        <f t="shared" si="104"/>
        <v>0</v>
      </c>
      <c r="IIU59" s="383">
        <f t="shared" si="104"/>
        <v>0</v>
      </c>
      <c r="IIV59" s="383">
        <f t="shared" si="104"/>
        <v>0</v>
      </c>
      <c r="IIW59" s="383">
        <f t="shared" si="104"/>
        <v>0</v>
      </c>
      <c r="IIX59" s="383">
        <f t="shared" si="104"/>
        <v>0</v>
      </c>
      <c r="IIY59" s="383">
        <f t="shared" si="104"/>
        <v>0</v>
      </c>
      <c r="IIZ59" s="383">
        <f t="shared" ref="IIZ59:ILK59" si="105">IIZ56</f>
        <v>0</v>
      </c>
      <c r="IJA59" s="383">
        <f t="shared" si="105"/>
        <v>0</v>
      </c>
      <c r="IJB59" s="383">
        <f t="shared" si="105"/>
        <v>0</v>
      </c>
      <c r="IJC59" s="383">
        <f t="shared" si="105"/>
        <v>0</v>
      </c>
      <c r="IJD59" s="383">
        <f t="shared" si="105"/>
        <v>0</v>
      </c>
      <c r="IJE59" s="383">
        <f t="shared" si="105"/>
        <v>0</v>
      </c>
      <c r="IJF59" s="383">
        <f t="shared" si="105"/>
        <v>0</v>
      </c>
      <c r="IJG59" s="383">
        <f t="shared" si="105"/>
        <v>0</v>
      </c>
      <c r="IJH59" s="383">
        <f t="shared" si="105"/>
        <v>0</v>
      </c>
      <c r="IJI59" s="383">
        <f t="shared" si="105"/>
        <v>0</v>
      </c>
      <c r="IJJ59" s="383">
        <f t="shared" si="105"/>
        <v>0</v>
      </c>
      <c r="IJK59" s="383">
        <f t="shared" si="105"/>
        <v>0</v>
      </c>
      <c r="IJL59" s="383">
        <f t="shared" si="105"/>
        <v>0</v>
      </c>
      <c r="IJM59" s="383">
        <f t="shared" si="105"/>
        <v>0</v>
      </c>
      <c r="IJN59" s="383">
        <f t="shared" si="105"/>
        <v>0</v>
      </c>
      <c r="IJO59" s="383">
        <f t="shared" si="105"/>
        <v>0</v>
      </c>
      <c r="IJP59" s="383">
        <f t="shared" si="105"/>
        <v>0</v>
      </c>
      <c r="IJQ59" s="383">
        <f t="shared" si="105"/>
        <v>0</v>
      </c>
      <c r="IJR59" s="383">
        <f t="shared" si="105"/>
        <v>0</v>
      </c>
      <c r="IJS59" s="383">
        <f t="shared" si="105"/>
        <v>0</v>
      </c>
      <c r="IJT59" s="383">
        <f t="shared" si="105"/>
        <v>0</v>
      </c>
      <c r="IJU59" s="383">
        <f t="shared" si="105"/>
        <v>0</v>
      </c>
      <c r="IJV59" s="383">
        <f t="shared" si="105"/>
        <v>0</v>
      </c>
      <c r="IJW59" s="383">
        <f t="shared" si="105"/>
        <v>0</v>
      </c>
      <c r="IJX59" s="383">
        <f t="shared" si="105"/>
        <v>0</v>
      </c>
      <c r="IJY59" s="383">
        <f t="shared" si="105"/>
        <v>0</v>
      </c>
      <c r="IJZ59" s="383">
        <f t="shared" si="105"/>
        <v>0</v>
      </c>
      <c r="IKA59" s="383">
        <f t="shared" si="105"/>
        <v>0</v>
      </c>
      <c r="IKB59" s="383">
        <f t="shared" si="105"/>
        <v>0</v>
      </c>
      <c r="IKC59" s="383">
        <f t="shared" si="105"/>
        <v>0</v>
      </c>
      <c r="IKD59" s="383">
        <f t="shared" si="105"/>
        <v>0</v>
      </c>
      <c r="IKE59" s="383">
        <f t="shared" si="105"/>
        <v>0</v>
      </c>
      <c r="IKF59" s="383">
        <f t="shared" si="105"/>
        <v>0</v>
      </c>
      <c r="IKG59" s="383">
        <f t="shared" si="105"/>
        <v>0</v>
      </c>
      <c r="IKH59" s="383">
        <f t="shared" si="105"/>
        <v>0</v>
      </c>
      <c r="IKI59" s="383">
        <f t="shared" si="105"/>
        <v>0</v>
      </c>
      <c r="IKJ59" s="383">
        <f t="shared" si="105"/>
        <v>0</v>
      </c>
      <c r="IKK59" s="383">
        <f t="shared" si="105"/>
        <v>0</v>
      </c>
      <c r="IKL59" s="383">
        <f t="shared" si="105"/>
        <v>0</v>
      </c>
      <c r="IKM59" s="383">
        <f t="shared" si="105"/>
        <v>0</v>
      </c>
      <c r="IKN59" s="383">
        <f t="shared" si="105"/>
        <v>0</v>
      </c>
      <c r="IKO59" s="383">
        <f t="shared" si="105"/>
        <v>0</v>
      </c>
      <c r="IKP59" s="383">
        <f t="shared" si="105"/>
        <v>0</v>
      </c>
      <c r="IKQ59" s="383">
        <f t="shared" si="105"/>
        <v>0</v>
      </c>
      <c r="IKR59" s="383">
        <f t="shared" si="105"/>
        <v>0</v>
      </c>
      <c r="IKS59" s="383">
        <f t="shared" si="105"/>
        <v>0</v>
      </c>
      <c r="IKT59" s="383">
        <f t="shared" si="105"/>
        <v>0</v>
      </c>
      <c r="IKU59" s="383">
        <f t="shared" si="105"/>
        <v>0</v>
      </c>
      <c r="IKV59" s="383">
        <f t="shared" si="105"/>
        <v>0</v>
      </c>
      <c r="IKW59" s="383">
        <f t="shared" si="105"/>
        <v>0</v>
      </c>
      <c r="IKX59" s="383">
        <f t="shared" si="105"/>
        <v>0</v>
      </c>
      <c r="IKY59" s="383">
        <f t="shared" si="105"/>
        <v>0</v>
      </c>
      <c r="IKZ59" s="383">
        <f t="shared" si="105"/>
        <v>0</v>
      </c>
      <c r="ILA59" s="383">
        <f t="shared" si="105"/>
        <v>0</v>
      </c>
      <c r="ILB59" s="383">
        <f t="shared" si="105"/>
        <v>0</v>
      </c>
      <c r="ILC59" s="383">
        <f t="shared" si="105"/>
        <v>0</v>
      </c>
      <c r="ILD59" s="383">
        <f t="shared" si="105"/>
        <v>0</v>
      </c>
      <c r="ILE59" s="383">
        <f t="shared" si="105"/>
        <v>0</v>
      </c>
      <c r="ILF59" s="383">
        <f t="shared" si="105"/>
        <v>0</v>
      </c>
      <c r="ILG59" s="383">
        <f t="shared" si="105"/>
        <v>0</v>
      </c>
      <c r="ILH59" s="383">
        <f t="shared" si="105"/>
        <v>0</v>
      </c>
      <c r="ILI59" s="383">
        <f t="shared" si="105"/>
        <v>0</v>
      </c>
      <c r="ILJ59" s="383">
        <f t="shared" si="105"/>
        <v>0</v>
      </c>
      <c r="ILK59" s="383">
        <f t="shared" si="105"/>
        <v>0</v>
      </c>
      <c r="ILL59" s="383">
        <f t="shared" ref="ILL59:INW59" si="106">ILL56</f>
        <v>0</v>
      </c>
      <c r="ILM59" s="383">
        <f t="shared" si="106"/>
        <v>0</v>
      </c>
      <c r="ILN59" s="383">
        <f t="shared" si="106"/>
        <v>0</v>
      </c>
      <c r="ILO59" s="383">
        <f t="shared" si="106"/>
        <v>0</v>
      </c>
      <c r="ILP59" s="383">
        <f t="shared" si="106"/>
        <v>0</v>
      </c>
      <c r="ILQ59" s="383">
        <f t="shared" si="106"/>
        <v>0</v>
      </c>
      <c r="ILR59" s="383">
        <f t="shared" si="106"/>
        <v>0</v>
      </c>
      <c r="ILS59" s="383">
        <f t="shared" si="106"/>
        <v>0</v>
      </c>
      <c r="ILT59" s="383">
        <f t="shared" si="106"/>
        <v>0</v>
      </c>
      <c r="ILU59" s="383">
        <f t="shared" si="106"/>
        <v>0</v>
      </c>
      <c r="ILV59" s="383">
        <f t="shared" si="106"/>
        <v>0</v>
      </c>
      <c r="ILW59" s="383">
        <f t="shared" si="106"/>
        <v>0</v>
      </c>
      <c r="ILX59" s="383">
        <f t="shared" si="106"/>
        <v>0</v>
      </c>
      <c r="ILY59" s="383">
        <f t="shared" si="106"/>
        <v>0</v>
      </c>
      <c r="ILZ59" s="383">
        <f t="shared" si="106"/>
        <v>0</v>
      </c>
      <c r="IMA59" s="383">
        <f t="shared" si="106"/>
        <v>0</v>
      </c>
      <c r="IMB59" s="383">
        <f t="shared" si="106"/>
        <v>0</v>
      </c>
      <c r="IMC59" s="383">
        <f t="shared" si="106"/>
        <v>0</v>
      </c>
      <c r="IMD59" s="383">
        <f t="shared" si="106"/>
        <v>0</v>
      </c>
      <c r="IME59" s="383">
        <f t="shared" si="106"/>
        <v>0</v>
      </c>
      <c r="IMF59" s="383">
        <f t="shared" si="106"/>
        <v>0</v>
      </c>
      <c r="IMG59" s="383">
        <f t="shared" si="106"/>
        <v>0</v>
      </c>
      <c r="IMH59" s="383">
        <f t="shared" si="106"/>
        <v>0</v>
      </c>
      <c r="IMI59" s="383">
        <f t="shared" si="106"/>
        <v>0</v>
      </c>
      <c r="IMJ59" s="383">
        <f t="shared" si="106"/>
        <v>0</v>
      </c>
      <c r="IMK59" s="383">
        <f t="shared" si="106"/>
        <v>0</v>
      </c>
      <c r="IML59" s="383">
        <f t="shared" si="106"/>
        <v>0</v>
      </c>
      <c r="IMM59" s="383">
        <f t="shared" si="106"/>
        <v>0</v>
      </c>
      <c r="IMN59" s="383">
        <f t="shared" si="106"/>
        <v>0</v>
      </c>
      <c r="IMO59" s="383">
        <f t="shared" si="106"/>
        <v>0</v>
      </c>
      <c r="IMP59" s="383">
        <f t="shared" si="106"/>
        <v>0</v>
      </c>
      <c r="IMQ59" s="383">
        <f t="shared" si="106"/>
        <v>0</v>
      </c>
      <c r="IMR59" s="383">
        <f t="shared" si="106"/>
        <v>0</v>
      </c>
      <c r="IMS59" s="383">
        <f t="shared" si="106"/>
        <v>0</v>
      </c>
      <c r="IMT59" s="383">
        <f t="shared" si="106"/>
        <v>0</v>
      </c>
      <c r="IMU59" s="383">
        <f t="shared" si="106"/>
        <v>0</v>
      </c>
      <c r="IMV59" s="383">
        <f t="shared" si="106"/>
        <v>0</v>
      </c>
      <c r="IMW59" s="383">
        <f t="shared" si="106"/>
        <v>0</v>
      </c>
      <c r="IMX59" s="383">
        <f t="shared" si="106"/>
        <v>0</v>
      </c>
      <c r="IMY59" s="383">
        <f t="shared" si="106"/>
        <v>0</v>
      </c>
      <c r="IMZ59" s="383">
        <f t="shared" si="106"/>
        <v>0</v>
      </c>
      <c r="INA59" s="383">
        <f t="shared" si="106"/>
        <v>0</v>
      </c>
      <c r="INB59" s="383">
        <f t="shared" si="106"/>
        <v>0</v>
      </c>
      <c r="INC59" s="383">
        <f t="shared" si="106"/>
        <v>0</v>
      </c>
      <c r="IND59" s="383">
        <f t="shared" si="106"/>
        <v>0</v>
      </c>
      <c r="INE59" s="383">
        <f t="shared" si="106"/>
        <v>0</v>
      </c>
      <c r="INF59" s="383">
        <f t="shared" si="106"/>
        <v>0</v>
      </c>
      <c r="ING59" s="383">
        <f t="shared" si="106"/>
        <v>0</v>
      </c>
      <c r="INH59" s="383">
        <f t="shared" si="106"/>
        <v>0</v>
      </c>
      <c r="INI59" s="383">
        <f t="shared" si="106"/>
        <v>0</v>
      </c>
      <c r="INJ59" s="383">
        <f t="shared" si="106"/>
        <v>0</v>
      </c>
      <c r="INK59" s="383">
        <f t="shared" si="106"/>
        <v>0</v>
      </c>
      <c r="INL59" s="383">
        <f t="shared" si="106"/>
        <v>0</v>
      </c>
      <c r="INM59" s="383">
        <f t="shared" si="106"/>
        <v>0</v>
      </c>
      <c r="INN59" s="383">
        <f t="shared" si="106"/>
        <v>0</v>
      </c>
      <c r="INO59" s="383">
        <f t="shared" si="106"/>
        <v>0</v>
      </c>
      <c r="INP59" s="383">
        <f t="shared" si="106"/>
        <v>0</v>
      </c>
      <c r="INQ59" s="383">
        <f t="shared" si="106"/>
        <v>0</v>
      </c>
      <c r="INR59" s="383">
        <f t="shared" si="106"/>
        <v>0</v>
      </c>
      <c r="INS59" s="383">
        <f t="shared" si="106"/>
        <v>0</v>
      </c>
      <c r="INT59" s="383">
        <f t="shared" si="106"/>
        <v>0</v>
      </c>
      <c r="INU59" s="383">
        <f t="shared" si="106"/>
        <v>0</v>
      </c>
      <c r="INV59" s="383">
        <f t="shared" si="106"/>
        <v>0</v>
      </c>
      <c r="INW59" s="383">
        <f t="shared" si="106"/>
        <v>0</v>
      </c>
      <c r="INX59" s="383">
        <f t="shared" ref="INX59:IQI59" si="107">INX56</f>
        <v>0</v>
      </c>
      <c r="INY59" s="383">
        <f t="shared" si="107"/>
        <v>0</v>
      </c>
      <c r="INZ59" s="383">
        <f t="shared" si="107"/>
        <v>0</v>
      </c>
      <c r="IOA59" s="383">
        <f t="shared" si="107"/>
        <v>0</v>
      </c>
      <c r="IOB59" s="383">
        <f t="shared" si="107"/>
        <v>0</v>
      </c>
      <c r="IOC59" s="383">
        <f t="shared" si="107"/>
        <v>0</v>
      </c>
      <c r="IOD59" s="383">
        <f t="shared" si="107"/>
        <v>0</v>
      </c>
      <c r="IOE59" s="383">
        <f t="shared" si="107"/>
        <v>0</v>
      </c>
      <c r="IOF59" s="383">
        <f t="shared" si="107"/>
        <v>0</v>
      </c>
      <c r="IOG59" s="383">
        <f t="shared" si="107"/>
        <v>0</v>
      </c>
      <c r="IOH59" s="383">
        <f t="shared" si="107"/>
        <v>0</v>
      </c>
      <c r="IOI59" s="383">
        <f t="shared" si="107"/>
        <v>0</v>
      </c>
      <c r="IOJ59" s="383">
        <f t="shared" si="107"/>
        <v>0</v>
      </c>
      <c r="IOK59" s="383">
        <f t="shared" si="107"/>
        <v>0</v>
      </c>
      <c r="IOL59" s="383">
        <f t="shared" si="107"/>
        <v>0</v>
      </c>
      <c r="IOM59" s="383">
        <f t="shared" si="107"/>
        <v>0</v>
      </c>
      <c r="ION59" s="383">
        <f t="shared" si="107"/>
        <v>0</v>
      </c>
      <c r="IOO59" s="383">
        <f t="shared" si="107"/>
        <v>0</v>
      </c>
      <c r="IOP59" s="383">
        <f t="shared" si="107"/>
        <v>0</v>
      </c>
      <c r="IOQ59" s="383">
        <f t="shared" si="107"/>
        <v>0</v>
      </c>
      <c r="IOR59" s="383">
        <f t="shared" si="107"/>
        <v>0</v>
      </c>
      <c r="IOS59" s="383">
        <f t="shared" si="107"/>
        <v>0</v>
      </c>
      <c r="IOT59" s="383">
        <f t="shared" si="107"/>
        <v>0</v>
      </c>
      <c r="IOU59" s="383">
        <f t="shared" si="107"/>
        <v>0</v>
      </c>
      <c r="IOV59" s="383">
        <f t="shared" si="107"/>
        <v>0</v>
      </c>
      <c r="IOW59" s="383">
        <f t="shared" si="107"/>
        <v>0</v>
      </c>
      <c r="IOX59" s="383">
        <f t="shared" si="107"/>
        <v>0</v>
      </c>
      <c r="IOY59" s="383">
        <f t="shared" si="107"/>
        <v>0</v>
      </c>
      <c r="IOZ59" s="383">
        <f t="shared" si="107"/>
        <v>0</v>
      </c>
      <c r="IPA59" s="383">
        <f t="shared" si="107"/>
        <v>0</v>
      </c>
      <c r="IPB59" s="383">
        <f t="shared" si="107"/>
        <v>0</v>
      </c>
      <c r="IPC59" s="383">
        <f t="shared" si="107"/>
        <v>0</v>
      </c>
      <c r="IPD59" s="383">
        <f t="shared" si="107"/>
        <v>0</v>
      </c>
      <c r="IPE59" s="383">
        <f t="shared" si="107"/>
        <v>0</v>
      </c>
      <c r="IPF59" s="383">
        <f t="shared" si="107"/>
        <v>0</v>
      </c>
      <c r="IPG59" s="383">
        <f t="shared" si="107"/>
        <v>0</v>
      </c>
      <c r="IPH59" s="383">
        <f t="shared" si="107"/>
        <v>0</v>
      </c>
      <c r="IPI59" s="383">
        <f t="shared" si="107"/>
        <v>0</v>
      </c>
      <c r="IPJ59" s="383">
        <f t="shared" si="107"/>
        <v>0</v>
      </c>
      <c r="IPK59" s="383">
        <f t="shared" si="107"/>
        <v>0</v>
      </c>
      <c r="IPL59" s="383">
        <f t="shared" si="107"/>
        <v>0</v>
      </c>
      <c r="IPM59" s="383">
        <f t="shared" si="107"/>
        <v>0</v>
      </c>
      <c r="IPN59" s="383">
        <f t="shared" si="107"/>
        <v>0</v>
      </c>
      <c r="IPO59" s="383">
        <f t="shared" si="107"/>
        <v>0</v>
      </c>
      <c r="IPP59" s="383">
        <f t="shared" si="107"/>
        <v>0</v>
      </c>
      <c r="IPQ59" s="383">
        <f t="shared" si="107"/>
        <v>0</v>
      </c>
      <c r="IPR59" s="383">
        <f t="shared" si="107"/>
        <v>0</v>
      </c>
      <c r="IPS59" s="383">
        <f t="shared" si="107"/>
        <v>0</v>
      </c>
      <c r="IPT59" s="383">
        <f t="shared" si="107"/>
        <v>0</v>
      </c>
      <c r="IPU59" s="383">
        <f t="shared" si="107"/>
        <v>0</v>
      </c>
      <c r="IPV59" s="383">
        <f t="shared" si="107"/>
        <v>0</v>
      </c>
      <c r="IPW59" s="383">
        <f t="shared" si="107"/>
        <v>0</v>
      </c>
      <c r="IPX59" s="383">
        <f t="shared" si="107"/>
        <v>0</v>
      </c>
      <c r="IPY59" s="383">
        <f t="shared" si="107"/>
        <v>0</v>
      </c>
      <c r="IPZ59" s="383">
        <f t="shared" si="107"/>
        <v>0</v>
      </c>
      <c r="IQA59" s="383">
        <f t="shared" si="107"/>
        <v>0</v>
      </c>
      <c r="IQB59" s="383">
        <f t="shared" si="107"/>
        <v>0</v>
      </c>
      <c r="IQC59" s="383">
        <f t="shared" si="107"/>
        <v>0</v>
      </c>
      <c r="IQD59" s="383">
        <f t="shared" si="107"/>
        <v>0</v>
      </c>
      <c r="IQE59" s="383">
        <f t="shared" si="107"/>
        <v>0</v>
      </c>
      <c r="IQF59" s="383">
        <f t="shared" si="107"/>
        <v>0</v>
      </c>
      <c r="IQG59" s="383">
        <f t="shared" si="107"/>
        <v>0</v>
      </c>
      <c r="IQH59" s="383">
        <f t="shared" si="107"/>
        <v>0</v>
      </c>
      <c r="IQI59" s="383">
        <f t="shared" si="107"/>
        <v>0</v>
      </c>
      <c r="IQJ59" s="383">
        <f t="shared" ref="IQJ59:ISU59" si="108">IQJ56</f>
        <v>0</v>
      </c>
      <c r="IQK59" s="383">
        <f t="shared" si="108"/>
        <v>0</v>
      </c>
      <c r="IQL59" s="383">
        <f t="shared" si="108"/>
        <v>0</v>
      </c>
      <c r="IQM59" s="383">
        <f t="shared" si="108"/>
        <v>0</v>
      </c>
      <c r="IQN59" s="383">
        <f t="shared" si="108"/>
        <v>0</v>
      </c>
      <c r="IQO59" s="383">
        <f t="shared" si="108"/>
        <v>0</v>
      </c>
      <c r="IQP59" s="383">
        <f t="shared" si="108"/>
        <v>0</v>
      </c>
      <c r="IQQ59" s="383">
        <f t="shared" si="108"/>
        <v>0</v>
      </c>
      <c r="IQR59" s="383">
        <f t="shared" si="108"/>
        <v>0</v>
      </c>
      <c r="IQS59" s="383">
        <f t="shared" si="108"/>
        <v>0</v>
      </c>
      <c r="IQT59" s="383">
        <f t="shared" si="108"/>
        <v>0</v>
      </c>
      <c r="IQU59" s="383">
        <f t="shared" si="108"/>
        <v>0</v>
      </c>
      <c r="IQV59" s="383">
        <f t="shared" si="108"/>
        <v>0</v>
      </c>
      <c r="IQW59" s="383">
        <f t="shared" si="108"/>
        <v>0</v>
      </c>
      <c r="IQX59" s="383">
        <f t="shared" si="108"/>
        <v>0</v>
      </c>
      <c r="IQY59" s="383">
        <f t="shared" si="108"/>
        <v>0</v>
      </c>
      <c r="IQZ59" s="383">
        <f t="shared" si="108"/>
        <v>0</v>
      </c>
      <c r="IRA59" s="383">
        <f t="shared" si="108"/>
        <v>0</v>
      </c>
      <c r="IRB59" s="383">
        <f t="shared" si="108"/>
        <v>0</v>
      </c>
      <c r="IRC59" s="383">
        <f t="shared" si="108"/>
        <v>0</v>
      </c>
      <c r="IRD59" s="383">
        <f t="shared" si="108"/>
        <v>0</v>
      </c>
      <c r="IRE59" s="383">
        <f t="shared" si="108"/>
        <v>0</v>
      </c>
      <c r="IRF59" s="383">
        <f t="shared" si="108"/>
        <v>0</v>
      </c>
      <c r="IRG59" s="383">
        <f t="shared" si="108"/>
        <v>0</v>
      </c>
      <c r="IRH59" s="383">
        <f t="shared" si="108"/>
        <v>0</v>
      </c>
      <c r="IRI59" s="383">
        <f t="shared" si="108"/>
        <v>0</v>
      </c>
      <c r="IRJ59" s="383">
        <f t="shared" si="108"/>
        <v>0</v>
      </c>
      <c r="IRK59" s="383">
        <f t="shared" si="108"/>
        <v>0</v>
      </c>
      <c r="IRL59" s="383">
        <f t="shared" si="108"/>
        <v>0</v>
      </c>
      <c r="IRM59" s="383">
        <f t="shared" si="108"/>
        <v>0</v>
      </c>
      <c r="IRN59" s="383">
        <f t="shared" si="108"/>
        <v>0</v>
      </c>
      <c r="IRO59" s="383">
        <f t="shared" si="108"/>
        <v>0</v>
      </c>
      <c r="IRP59" s="383">
        <f t="shared" si="108"/>
        <v>0</v>
      </c>
      <c r="IRQ59" s="383">
        <f t="shared" si="108"/>
        <v>0</v>
      </c>
      <c r="IRR59" s="383">
        <f t="shared" si="108"/>
        <v>0</v>
      </c>
      <c r="IRS59" s="383">
        <f t="shared" si="108"/>
        <v>0</v>
      </c>
      <c r="IRT59" s="383">
        <f t="shared" si="108"/>
        <v>0</v>
      </c>
      <c r="IRU59" s="383">
        <f t="shared" si="108"/>
        <v>0</v>
      </c>
      <c r="IRV59" s="383">
        <f t="shared" si="108"/>
        <v>0</v>
      </c>
      <c r="IRW59" s="383">
        <f t="shared" si="108"/>
        <v>0</v>
      </c>
      <c r="IRX59" s="383">
        <f t="shared" si="108"/>
        <v>0</v>
      </c>
      <c r="IRY59" s="383">
        <f t="shared" si="108"/>
        <v>0</v>
      </c>
      <c r="IRZ59" s="383">
        <f t="shared" si="108"/>
        <v>0</v>
      </c>
      <c r="ISA59" s="383">
        <f t="shared" si="108"/>
        <v>0</v>
      </c>
      <c r="ISB59" s="383">
        <f t="shared" si="108"/>
        <v>0</v>
      </c>
      <c r="ISC59" s="383">
        <f t="shared" si="108"/>
        <v>0</v>
      </c>
      <c r="ISD59" s="383">
        <f t="shared" si="108"/>
        <v>0</v>
      </c>
      <c r="ISE59" s="383">
        <f t="shared" si="108"/>
        <v>0</v>
      </c>
      <c r="ISF59" s="383">
        <f t="shared" si="108"/>
        <v>0</v>
      </c>
      <c r="ISG59" s="383">
        <f t="shared" si="108"/>
        <v>0</v>
      </c>
      <c r="ISH59" s="383">
        <f t="shared" si="108"/>
        <v>0</v>
      </c>
      <c r="ISI59" s="383">
        <f t="shared" si="108"/>
        <v>0</v>
      </c>
      <c r="ISJ59" s="383">
        <f t="shared" si="108"/>
        <v>0</v>
      </c>
      <c r="ISK59" s="383">
        <f t="shared" si="108"/>
        <v>0</v>
      </c>
      <c r="ISL59" s="383">
        <f t="shared" si="108"/>
        <v>0</v>
      </c>
      <c r="ISM59" s="383">
        <f t="shared" si="108"/>
        <v>0</v>
      </c>
      <c r="ISN59" s="383">
        <f t="shared" si="108"/>
        <v>0</v>
      </c>
      <c r="ISO59" s="383">
        <f t="shared" si="108"/>
        <v>0</v>
      </c>
      <c r="ISP59" s="383">
        <f t="shared" si="108"/>
        <v>0</v>
      </c>
      <c r="ISQ59" s="383">
        <f t="shared" si="108"/>
        <v>0</v>
      </c>
      <c r="ISR59" s="383">
        <f t="shared" si="108"/>
        <v>0</v>
      </c>
      <c r="ISS59" s="383">
        <f t="shared" si="108"/>
        <v>0</v>
      </c>
      <c r="IST59" s="383">
        <f t="shared" si="108"/>
        <v>0</v>
      </c>
      <c r="ISU59" s="383">
        <f t="shared" si="108"/>
        <v>0</v>
      </c>
      <c r="ISV59" s="383">
        <f t="shared" ref="ISV59:IVG59" si="109">ISV56</f>
        <v>0</v>
      </c>
      <c r="ISW59" s="383">
        <f t="shared" si="109"/>
        <v>0</v>
      </c>
      <c r="ISX59" s="383">
        <f t="shared" si="109"/>
        <v>0</v>
      </c>
      <c r="ISY59" s="383">
        <f t="shared" si="109"/>
        <v>0</v>
      </c>
      <c r="ISZ59" s="383">
        <f t="shared" si="109"/>
        <v>0</v>
      </c>
      <c r="ITA59" s="383">
        <f t="shared" si="109"/>
        <v>0</v>
      </c>
      <c r="ITB59" s="383">
        <f t="shared" si="109"/>
        <v>0</v>
      </c>
      <c r="ITC59" s="383">
        <f t="shared" si="109"/>
        <v>0</v>
      </c>
      <c r="ITD59" s="383">
        <f t="shared" si="109"/>
        <v>0</v>
      </c>
      <c r="ITE59" s="383">
        <f t="shared" si="109"/>
        <v>0</v>
      </c>
      <c r="ITF59" s="383">
        <f t="shared" si="109"/>
        <v>0</v>
      </c>
      <c r="ITG59" s="383">
        <f t="shared" si="109"/>
        <v>0</v>
      </c>
      <c r="ITH59" s="383">
        <f t="shared" si="109"/>
        <v>0</v>
      </c>
      <c r="ITI59" s="383">
        <f t="shared" si="109"/>
        <v>0</v>
      </c>
      <c r="ITJ59" s="383">
        <f t="shared" si="109"/>
        <v>0</v>
      </c>
      <c r="ITK59" s="383">
        <f t="shared" si="109"/>
        <v>0</v>
      </c>
      <c r="ITL59" s="383">
        <f t="shared" si="109"/>
        <v>0</v>
      </c>
      <c r="ITM59" s="383">
        <f t="shared" si="109"/>
        <v>0</v>
      </c>
      <c r="ITN59" s="383">
        <f t="shared" si="109"/>
        <v>0</v>
      </c>
      <c r="ITO59" s="383">
        <f t="shared" si="109"/>
        <v>0</v>
      </c>
      <c r="ITP59" s="383">
        <f t="shared" si="109"/>
        <v>0</v>
      </c>
      <c r="ITQ59" s="383">
        <f t="shared" si="109"/>
        <v>0</v>
      </c>
      <c r="ITR59" s="383">
        <f t="shared" si="109"/>
        <v>0</v>
      </c>
      <c r="ITS59" s="383">
        <f t="shared" si="109"/>
        <v>0</v>
      </c>
      <c r="ITT59" s="383">
        <f t="shared" si="109"/>
        <v>0</v>
      </c>
      <c r="ITU59" s="383">
        <f t="shared" si="109"/>
        <v>0</v>
      </c>
      <c r="ITV59" s="383">
        <f t="shared" si="109"/>
        <v>0</v>
      </c>
      <c r="ITW59" s="383">
        <f t="shared" si="109"/>
        <v>0</v>
      </c>
      <c r="ITX59" s="383">
        <f t="shared" si="109"/>
        <v>0</v>
      </c>
      <c r="ITY59" s="383">
        <f t="shared" si="109"/>
        <v>0</v>
      </c>
      <c r="ITZ59" s="383">
        <f t="shared" si="109"/>
        <v>0</v>
      </c>
      <c r="IUA59" s="383">
        <f t="shared" si="109"/>
        <v>0</v>
      </c>
      <c r="IUB59" s="383">
        <f t="shared" si="109"/>
        <v>0</v>
      </c>
      <c r="IUC59" s="383">
        <f t="shared" si="109"/>
        <v>0</v>
      </c>
      <c r="IUD59" s="383">
        <f t="shared" si="109"/>
        <v>0</v>
      </c>
      <c r="IUE59" s="383">
        <f t="shared" si="109"/>
        <v>0</v>
      </c>
      <c r="IUF59" s="383">
        <f t="shared" si="109"/>
        <v>0</v>
      </c>
      <c r="IUG59" s="383">
        <f t="shared" si="109"/>
        <v>0</v>
      </c>
      <c r="IUH59" s="383">
        <f t="shared" si="109"/>
        <v>0</v>
      </c>
      <c r="IUI59" s="383">
        <f t="shared" si="109"/>
        <v>0</v>
      </c>
      <c r="IUJ59" s="383">
        <f t="shared" si="109"/>
        <v>0</v>
      </c>
      <c r="IUK59" s="383">
        <f t="shared" si="109"/>
        <v>0</v>
      </c>
      <c r="IUL59" s="383">
        <f t="shared" si="109"/>
        <v>0</v>
      </c>
      <c r="IUM59" s="383">
        <f t="shared" si="109"/>
        <v>0</v>
      </c>
      <c r="IUN59" s="383">
        <f t="shared" si="109"/>
        <v>0</v>
      </c>
      <c r="IUO59" s="383">
        <f t="shared" si="109"/>
        <v>0</v>
      </c>
      <c r="IUP59" s="383">
        <f t="shared" si="109"/>
        <v>0</v>
      </c>
      <c r="IUQ59" s="383">
        <f t="shared" si="109"/>
        <v>0</v>
      </c>
      <c r="IUR59" s="383">
        <f t="shared" si="109"/>
        <v>0</v>
      </c>
      <c r="IUS59" s="383">
        <f t="shared" si="109"/>
        <v>0</v>
      </c>
      <c r="IUT59" s="383">
        <f t="shared" si="109"/>
        <v>0</v>
      </c>
      <c r="IUU59" s="383">
        <f t="shared" si="109"/>
        <v>0</v>
      </c>
      <c r="IUV59" s="383">
        <f t="shared" si="109"/>
        <v>0</v>
      </c>
      <c r="IUW59" s="383">
        <f t="shared" si="109"/>
        <v>0</v>
      </c>
      <c r="IUX59" s="383">
        <f t="shared" si="109"/>
        <v>0</v>
      </c>
      <c r="IUY59" s="383">
        <f t="shared" si="109"/>
        <v>0</v>
      </c>
      <c r="IUZ59" s="383">
        <f t="shared" si="109"/>
        <v>0</v>
      </c>
      <c r="IVA59" s="383">
        <f t="shared" si="109"/>
        <v>0</v>
      </c>
      <c r="IVB59" s="383">
        <f t="shared" si="109"/>
        <v>0</v>
      </c>
      <c r="IVC59" s="383">
        <f t="shared" si="109"/>
        <v>0</v>
      </c>
      <c r="IVD59" s="383">
        <f t="shared" si="109"/>
        <v>0</v>
      </c>
      <c r="IVE59" s="383">
        <f t="shared" si="109"/>
        <v>0</v>
      </c>
      <c r="IVF59" s="383">
        <f t="shared" si="109"/>
        <v>0</v>
      </c>
      <c r="IVG59" s="383">
        <f t="shared" si="109"/>
        <v>0</v>
      </c>
      <c r="IVH59" s="383">
        <f t="shared" ref="IVH59:IXS59" si="110">IVH56</f>
        <v>0</v>
      </c>
      <c r="IVI59" s="383">
        <f t="shared" si="110"/>
        <v>0</v>
      </c>
      <c r="IVJ59" s="383">
        <f t="shared" si="110"/>
        <v>0</v>
      </c>
      <c r="IVK59" s="383">
        <f t="shared" si="110"/>
        <v>0</v>
      </c>
      <c r="IVL59" s="383">
        <f t="shared" si="110"/>
        <v>0</v>
      </c>
      <c r="IVM59" s="383">
        <f t="shared" si="110"/>
        <v>0</v>
      </c>
      <c r="IVN59" s="383">
        <f t="shared" si="110"/>
        <v>0</v>
      </c>
      <c r="IVO59" s="383">
        <f t="shared" si="110"/>
        <v>0</v>
      </c>
      <c r="IVP59" s="383">
        <f t="shared" si="110"/>
        <v>0</v>
      </c>
      <c r="IVQ59" s="383">
        <f t="shared" si="110"/>
        <v>0</v>
      </c>
      <c r="IVR59" s="383">
        <f t="shared" si="110"/>
        <v>0</v>
      </c>
      <c r="IVS59" s="383">
        <f t="shared" si="110"/>
        <v>0</v>
      </c>
      <c r="IVT59" s="383">
        <f t="shared" si="110"/>
        <v>0</v>
      </c>
      <c r="IVU59" s="383">
        <f t="shared" si="110"/>
        <v>0</v>
      </c>
      <c r="IVV59" s="383">
        <f t="shared" si="110"/>
        <v>0</v>
      </c>
      <c r="IVW59" s="383">
        <f t="shared" si="110"/>
        <v>0</v>
      </c>
      <c r="IVX59" s="383">
        <f t="shared" si="110"/>
        <v>0</v>
      </c>
      <c r="IVY59" s="383">
        <f t="shared" si="110"/>
        <v>0</v>
      </c>
      <c r="IVZ59" s="383">
        <f t="shared" si="110"/>
        <v>0</v>
      </c>
      <c r="IWA59" s="383">
        <f t="shared" si="110"/>
        <v>0</v>
      </c>
      <c r="IWB59" s="383">
        <f t="shared" si="110"/>
        <v>0</v>
      </c>
      <c r="IWC59" s="383">
        <f t="shared" si="110"/>
        <v>0</v>
      </c>
      <c r="IWD59" s="383">
        <f t="shared" si="110"/>
        <v>0</v>
      </c>
      <c r="IWE59" s="383">
        <f t="shared" si="110"/>
        <v>0</v>
      </c>
      <c r="IWF59" s="383">
        <f t="shared" si="110"/>
        <v>0</v>
      </c>
      <c r="IWG59" s="383">
        <f t="shared" si="110"/>
        <v>0</v>
      </c>
      <c r="IWH59" s="383">
        <f t="shared" si="110"/>
        <v>0</v>
      </c>
      <c r="IWI59" s="383">
        <f t="shared" si="110"/>
        <v>0</v>
      </c>
      <c r="IWJ59" s="383">
        <f t="shared" si="110"/>
        <v>0</v>
      </c>
      <c r="IWK59" s="383">
        <f t="shared" si="110"/>
        <v>0</v>
      </c>
      <c r="IWL59" s="383">
        <f t="shared" si="110"/>
        <v>0</v>
      </c>
      <c r="IWM59" s="383">
        <f t="shared" si="110"/>
        <v>0</v>
      </c>
      <c r="IWN59" s="383">
        <f t="shared" si="110"/>
        <v>0</v>
      </c>
      <c r="IWO59" s="383">
        <f t="shared" si="110"/>
        <v>0</v>
      </c>
      <c r="IWP59" s="383">
        <f t="shared" si="110"/>
        <v>0</v>
      </c>
      <c r="IWQ59" s="383">
        <f t="shared" si="110"/>
        <v>0</v>
      </c>
      <c r="IWR59" s="383">
        <f t="shared" si="110"/>
        <v>0</v>
      </c>
      <c r="IWS59" s="383">
        <f t="shared" si="110"/>
        <v>0</v>
      </c>
      <c r="IWT59" s="383">
        <f t="shared" si="110"/>
        <v>0</v>
      </c>
      <c r="IWU59" s="383">
        <f t="shared" si="110"/>
        <v>0</v>
      </c>
      <c r="IWV59" s="383">
        <f t="shared" si="110"/>
        <v>0</v>
      </c>
      <c r="IWW59" s="383">
        <f t="shared" si="110"/>
        <v>0</v>
      </c>
      <c r="IWX59" s="383">
        <f t="shared" si="110"/>
        <v>0</v>
      </c>
      <c r="IWY59" s="383">
        <f t="shared" si="110"/>
        <v>0</v>
      </c>
      <c r="IWZ59" s="383">
        <f t="shared" si="110"/>
        <v>0</v>
      </c>
      <c r="IXA59" s="383">
        <f t="shared" si="110"/>
        <v>0</v>
      </c>
      <c r="IXB59" s="383">
        <f t="shared" si="110"/>
        <v>0</v>
      </c>
      <c r="IXC59" s="383">
        <f t="shared" si="110"/>
        <v>0</v>
      </c>
      <c r="IXD59" s="383">
        <f t="shared" si="110"/>
        <v>0</v>
      </c>
      <c r="IXE59" s="383">
        <f t="shared" si="110"/>
        <v>0</v>
      </c>
      <c r="IXF59" s="383">
        <f t="shared" si="110"/>
        <v>0</v>
      </c>
      <c r="IXG59" s="383">
        <f t="shared" si="110"/>
        <v>0</v>
      </c>
      <c r="IXH59" s="383">
        <f t="shared" si="110"/>
        <v>0</v>
      </c>
      <c r="IXI59" s="383">
        <f t="shared" si="110"/>
        <v>0</v>
      </c>
      <c r="IXJ59" s="383">
        <f t="shared" si="110"/>
        <v>0</v>
      </c>
      <c r="IXK59" s="383">
        <f t="shared" si="110"/>
        <v>0</v>
      </c>
      <c r="IXL59" s="383">
        <f t="shared" si="110"/>
        <v>0</v>
      </c>
      <c r="IXM59" s="383">
        <f t="shared" si="110"/>
        <v>0</v>
      </c>
      <c r="IXN59" s="383">
        <f t="shared" si="110"/>
        <v>0</v>
      </c>
      <c r="IXO59" s="383">
        <f t="shared" si="110"/>
        <v>0</v>
      </c>
      <c r="IXP59" s="383">
        <f t="shared" si="110"/>
        <v>0</v>
      </c>
      <c r="IXQ59" s="383">
        <f t="shared" si="110"/>
        <v>0</v>
      </c>
      <c r="IXR59" s="383">
        <f t="shared" si="110"/>
        <v>0</v>
      </c>
      <c r="IXS59" s="383">
        <f t="shared" si="110"/>
        <v>0</v>
      </c>
      <c r="IXT59" s="383">
        <f t="shared" ref="IXT59:JAE59" si="111">IXT56</f>
        <v>0</v>
      </c>
      <c r="IXU59" s="383">
        <f t="shared" si="111"/>
        <v>0</v>
      </c>
      <c r="IXV59" s="383">
        <f t="shared" si="111"/>
        <v>0</v>
      </c>
      <c r="IXW59" s="383">
        <f t="shared" si="111"/>
        <v>0</v>
      </c>
      <c r="IXX59" s="383">
        <f t="shared" si="111"/>
        <v>0</v>
      </c>
      <c r="IXY59" s="383">
        <f t="shared" si="111"/>
        <v>0</v>
      </c>
      <c r="IXZ59" s="383">
        <f t="shared" si="111"/>
        <v>0</v>
      </c>
      <c r="IYA59" s="383">
        <f t="shared" si="111"/>
        <v>0</v>
      </c>
      <c r="IYB59" s="383">
        <f t="shared" si="111"/>
        <v>0</v>
      </c>
      <c r="IYC59" s="383">
        <f t="shared" si="111"/>
        <v>0</v>
      </c>
      <c r="IYD59" s="383">
        <f t="shared" si="111"/>
        <v>0</v>
      </c>
      <c r="IYE59" s="383">
        <f t="shared" si="111"/>
        <v>0</v>
      </c>
      <c r="IYF59" s="383">
        <f t="shared" si="111"/>
        <v>0</v>
      </c>
      <c r="IYG59" s="383">
        <f t="shared" si="111"/>
        <v>0</v>
      </c>
      <c r="IYH59" s="383">
        <f t="shared" si="111"/>
        <v>0</v>
      </c>
      <c r="IYI59" s="383">
        <f t="shared" si="111"/>
        <v>0</v>
      </c>
      <c r="IYJ59" s="383">
        <f t="shared" si="111"/>
        <v>0</v>
      </c>
      <c r="IYK59" s="383">
        <f t="shared" si="111"/>
        <v>0</v>
      </c>
      <c r="IYL59" s="383">
        <f t="shared" si="111"/>
        <v>0</v>
      </c>
      <c r="IYM59" s="383">
        <f t="shared" si="111"/>
        <v>0</v>
      </c>
      <c r="IYN59" s="383">
        <f t="shared" si="111"/>
        <v>0</v>
      </c>
      <c r="IYO59" s="383">
        <f t="shared" si="111"/>
        <v>0</v>
      </c>
      <c r="IYP59" s="383">
        <f t="shared" si="111"/>
        <v>0</v>
      </c>
      <c r="IYQ59" s="383">
        <f t="shared" si="111"/>
        <v>0</v>
      </c>
      <c r="IYR59" s="383">
        <f t="shared" si="111"/>
        <v>0</v>
      </c>
      <c r="IYS59" s="383">
        <f t="shared" si="111"/>
        <v>0</v>
      </c>
      <c r="IYT59" s="383">
        <f t="shared" si="111"/>
        <v>0</v>
      </c>
      <c r="IYU59" s="383">
        <f t="shared" si="111"/>
        <v>0</v>
      </c>
      <c r="IYV59" s="383">
        <f t="shared" si="111"/>
        <v>0</v>
      </c>
      <c r="IYW59" s="383">
        <f t="shared" si="111"/>
        <v>0</v>
      </c>
      <c r="IYX59" s="383">
        <f t="shared" si="111"/>
        <v>0</v>
      </c>
      <c r="IYY59" s="383">
        <f t="shared" si="111"/>
        <v>0</v>
      </c>
      <c r="IYZ59" s="383">
        <f t="shared" si="111"/>
        <v>0</v>
      </c>
      <c r="IZA59" s="383">
        <f t="shared" si="111"/>
        <v>0</v>
      </c>
      <c r="IZB59" s="383">
        <f t="shared" si="111"/>
        <v>0</v>
      </c>
      <c r="IZC59" s="383">
        <f t="shared" si="111"/>
        <v>0</v>
      </c>
      <c r="IZD59" s="383">
        <f t="shared" si="111"/>
        <v>0</v>
      </c>
      <c r="IZE59" s="383">
        <f t="shared" si="111"/>
        <v>0</v>
      </c>
      <c r="IZF59" s="383">
        <f t="shared" si="111"/>
        <v>0</v>
      </c>
      <c r="IZG59" s="383">
        <f t="shared" si="111"/>
        <v>0</v>
      </c>
      <c r="IZH59" s="383">
        <f t="shared" si="111"/>
        <v>0</v>
      </c>
      <c r="IZI59" s="383">
        <f t="shared" si="111"/>
        <v>0</v>
      </c>
      <c r="IZJ59" s="383">
        <f t="shared" si="111"/>
        <v>0</v>
      </c>
      <c r="IZK59" s="383">
        <f t="shared" si="111"/>
        <v>0</v>
      </c>
      <c r="IZL59" s="383">
        <f t="shared" si="111"/>
        <v>0</v>
      </c>
      <c r="IZM59" s="383">
        <f t="shared" si="111"/>
        <v>0</v>
      </c>
      <c r="IZN59" s="383">
        <f t="shared" si="111"/>
        <v>0</v>
      </c>
      <c r="IZO59" s="383">
        <f t="shared" si="111"/>
        <v>0</v>
      </c>
      <c r="IZP59" s="383">
        <f t="shared" si="111"/>
        <v>0</v>
      </c>
      <c r="IZQ59" s="383">
        <f t="shared" si="111"/>
        <v>0</v>
      </c>
      <c r="IZR59" s="383">
        <f t="shared" si="111"/>
        <v>0</v>
      </c>
      <c r="IZS59" s="383">
        <f t="shared" si="111"/>
        <v>0</v>
      </c>
      <c r="IZT59" s="383">
        <f t="shared" si="111"/>
        <v>0</v>
      </c>
      <c r="IZU59" s="383">
        <f t="shared" si="111"/>
        <v>0</v>
      </c>
      <c r="IZV59" s="383">
        <f t="shared" si="111"/>
        <v>0</v>
      </c>
      <c r="IZW59" s="383">
        <f t="shared" si="111"/>
        <v>0</v>
      </c>
      <c r="IZX59" s="383">
        <f t="shared" si="111"/>
        <v>0</v>
      </c>
      <c r="IZY59" s="383">
        <f t="shared" si="111"/>
        <v>0</v>
      </c>
      <c r="IZZ59" s="383">
        <f t="shared" si="111"/>
        <v>0</v>
      </c>
      <c r="JAA59" s="383">
        <f t="shared" si="111"/>
        <v>0</v>
      </c>
      <c r="JAB59" s="383">
        <f t="shared" si="111"/>
        <v>0</v>
      </c>
      <c r="JAC59" s="383">
        <f t="shared" si="111"/>
        <v>0</v>
      </c>
      <c r="JAD59" s="383">
        <f t="shared" si="111"/>
        <v>0</v>
      </c>
      <c r="JAE59" s="383">
        <f t="shared" si="111"/>
        <v>0</v>
      </c>
      <c r="JAF59" s="383">
        <f t="shared" ref="JAF59:JCQ59" si="112">JAF56</f>
        <v>0</v>
      </c>
      <c r="JAG59" s="383">
        <f t="shared" si="112"/>
        <v>0</v>
      </c>
      <c r="JAH59" s="383">
        <f t="shared" si="112"/>
        <v>0</v>
      </c>
      <c r="JAI59" s="383">
        <f t="shared" si="112"/>
        <v>0</v>
      </c>
      <c r="JAJ59" s="383">
        <f t="shared" si="112"/>
        <v>0</v>
      </c>
      <c r="JAK59" s="383">
        <f t="shared" si="112"/>
        <v>0</v>
      </c>
      <c r="JAL59" s="383">
        <f t="shared" si="112"/>
        <v>0</v>
      </c>
      <c r="JAM59" s="383">
        <f t="shared" si="112"/>
        <v>0</v>
      </c>
      <c r="JAN59" s="383">
        <f t="shared" si="112"/>
        <v>0</v>
      </c>
      <c r="JAO59" s="383">
        <f t="shared" si="112"/>
        <v>0</v>
      </c>
      <c r="JAP59" s="383">
        <f t="shared" si="112"/>
        <v>0</v>
      </c>
      <c r="JAQ59" s="383">
        <f t="shared" si="112"/>
        <v>0</v>
      </c>
      <c r="JAR59" s="383">
        <f t="shared" si="112"/>
        <v>0</v>
      </c>
      <c r="JAS59" s="383">
        <f t="shared" si="112"/>
        <v>0</v>
      </c>
      <c r="JAT59" s="383">
        <f t="shared" si="112"/>
        <v>0</v>
      </c>
      <c r="JAU59" s="383">
        <f t="shared" si="112"/>
        <v>0</v>
      </c>
      <c r="JAV59" s="383">
        <f t="shared" si="112"/>
        <v>0</v>
      </c>
      <c r="JAW59" s="383">
        <f t="shared" si="112"/>
        <v>0</v>
      </c>
      <c r="JAX59" s="383">
        <f t="shared" si="112"/>
        <v>0</v>
      </c>
      <c r="JAY59" s="383">
        <f t="shared" si="112"/>
        <v>0</v>
      </c>
      <c r="JAZ59" s="383">
        <f t="shared" si="112"/>
        <v>0</v>
      </c>
      <c r="JBA59" s="383">
        <f t="shared" si="112"/>
        <v>0</v>
      </c>
      <c r="JBB59" s="383">
        <f t="shared" si="112"/>
        <v>0</v>
      </c>
      <c r="JBC59" s="383">
        <f t="shared" si="112"/>
        <v>0</v>
      </c>
      <c r="JBD59" s="383">
        <f t="shared" si="112"/>
        <v>0</v>
      </c>
      <c r="JBE59" s="383">
        <f t="shared" si="112"/>
        <v>0</v>
      </c>
      <c r="JBF59" s="383">
        <f t="shared" si="112"/>
        <v>0</v>
      </c>
      <c r="JBG59" s="383">
        <f t="shared" si="112"/>
        <v>0</v>
      </c>
      <c r="JBH59" s="383">
        <f t="shared" si="112"/>
        <v>0</v>
      </c>
      <c r="JBI59" s="383">
        <f t="shared" si="112"/>
        <v>0</v>
      </c>
      <c r="JBJ59" s="383">
        <f t="shared" si="112"/>
        <v>0</v>
      </c>
      <c r="JBK59" s="383">
        <f t="shared" si="112"/>
        <v>0</v>
      </c>
      <c r="JBL59" s="383">
        <f t="shared" si="112"/>
        <v>0</v>
      </c>
      <c r="JBM59" s="383">
        <f t="shared" si="112"/>
        <v>0</v>
      </c>
      <c r="JBN59" s="383">
        <f t="shared" si="112"/>
        <v>0</v>
      </c>
      <c r="JBO59" s="383">
        <f t="shared" si="112"/>
        <v>0</v>
      </c>
      <c r="JBP59" s="383">
        <f t="shared" si="112"/>
        <v>0</v>
      </c>
      <c r="JBQ59" s="383">
        <f t="shared" si="112"/>
        <v>0</v>
      </c>
      <c r="JBR59" s="383">
        <f t="shared" si="112"/>
        <v>0</v>
      </c>
      <c r="JBS59" s="383">
        <f t="shared" si="112"/>
        <v>0</v>
      </c>
      <c r="JBT59" s="383">
        <f t="shared" si="112"/>
        <v>0</v>
      </c>
      <c r="JBU59" s="383">
        <f t="shared" si="112"/>
        <v>0</v>
      </c>
      <c r="JBV59" s="383">
        <f t="shared" si="112"/>
        <v>0</v>
      </c>
      <c r="JBW59" s="383">
        <f t="shared" si="112"/>
        <v>0</v>
      </c>
      <c r="JBX59" s="383">
        <f t="shared" si="112"/>
        <v>0</v>
      </c>
      <c r="JBY59" s="383">
        <f t="shared" si="112"/>
        <v>0</v>
      </c>
      <c r="JBZ59" s="383">
        <f t="shared" si="112"/>
        <v>0</v>
      </c>
      <c r="JCA59" s="383">
        <f t="shared" si="112"/>
        <v>0</v>
      </c>
      <c r="JCB59" s="383">
        <f t="shared" si="112"/>
        <v>0</v>
      </c>
      <c r="JCC59" s="383">
        <f t="shared" si="112"/>
        <v>0</v>
      </c>
      <c r="JCD59" s="383">
        <f t="shared" si="112"/>
        <v>0</v>
      </c>
      <c r="JCE59" s="383">
        <f t="shared" si="112"/>
        <v>0</v>
      </c>
      <c r="JCF59" s="383">
        <f t="shared" si="112"/>
        <v>0</v>
      </c>
      <c r="JCG59" s="383">
        <f t="shared" si="112"/>
        <v>0</v>
      </c>
      <c r="JCH59" s="383">
        <f t="shared" si="112"/>
        <v>0</v>
      </c>
      <c r="JCI59" s="383">
        <f t="shared" si="112"/>
        <v>0</v>
      </c>
      <c r="JCJ59" s="383">
        <f t="shared" si="112"/>
        <v>0</v>
      </c>
      <c r="JCK59" s="383">
        <f t="shared" si="112"/>
        <v>0</v>
      </c>
      <c r="JCL59" s="383">
        <f t="shared" si="112"/>
        <v>0</v>
      </c>
      <c r="JCM59" s="383">
        <f t="shared" si="112"/>
        <v>0</v>
      </c>
      <c r="JCN59" s="383">
        <f t="shared" si="112"/>
        <v>0</v>
      </c>
      <c r="JCO59" s="383">
        <f t="shared" si="112"/>
        <v>0</v>
      </c>
      <c r="JCP59" s="383">
        <f t="shared" si="112"/>
        <v>0</v>
      </c>
      <c r="JCQ59" s="383">
        <f t="shared" si="112"/>
        <v>0</v>
      </c>
      <c r="JCR59" s="383">
        <f t="shared" ref="JCR59:JFC59" si="113">JCR56</f>
        <v>0</v>
      </c>
      <c r="JCS59" s="383">
        <f t="shared" si="113"/>
        <v>0</v>
      </c>
      <c r="JCT59" s="383">
        <f t="shared" si="113"/>
        <v>0</v>
      </c>
      <c r="JCU59" s="383">
        <f t="shared" si="113"/>
        <v>0</v>
      </c>
      <c r="JCV59" s="383">
        <f t="shared" si="113"/>
        <v>0</v>
      </c>
      <c r="JCW59" s="383">
        <f t="shared" si="113"/>
        <v>0</v>
      </c>
      <c r="JCX59" s="383">
        <f t="shared" si="113"/>
        <v>0</v>
      </c>
      <c r="JCY59" s="383">
        <f t="shared" si="113"/>
        <v>0</v>
      </c>
      <c r="JCZ59" s="383">
        <f t="shared" si="113"/>
        <v>0</v>
      </c>
      <c r="JDA59" s="383">
        <f t="shared" si="113"/>
        <v>0</v>
      </c>
      <c r="JDB59" s="383">
        <f t="shared" si="113"/>
        <v>0</v>
      </c>
      <c r="JDC59" s="383">
        <f t="shared" si="113"/>
        <v>0</v>
      </c>
      <c r="JDD59" s="383">
        <f t="shared" si="113"/>
        <v>0</v>
      </c>
      <c r="JDE59" s="383">
        <f t="shared" si="113"/>
        <v>0</v>
      </c>
      <c r="JDF59" s="383">
        <f t="shared" si="113"/>
        <v>0</v>
      </c>
      <c r="JDG59" s="383">
        <f t="shared" si="113"/>
        <v>0</v>
      </c>
      <c r="JDH59" s="383">
        <f t="shared" si="113"/>
        <v>0</v>
      </c>
      <c r="JDI59" s="383">
        <f t="shared" si="113"/>
        <v>0</v>
      </c>
      <c r="JDJ59" s="383">
        <f t="shared" si="113"/>
        <v>0</v>
      </c>
      <c r="JDK59" s="383">
        <f t="shared" si="113"/>
        <v>0</v>
      </c>
      <c r="JDL59" s="383">
        <f t="shared" si="113"/>
        <v>0</v>
      </c>
      <c r="JDM59" s="383">
        <f t="shared" si="113"/>
        <v>0</v>
      </c>
      <c r="JDN59" s="383">
        <f t="shared" si="113"/>
        <v>0</v>
      </c>
      <c r="JDO59" s="383">
        <f t="shared" si="113"/>
        <v>0</v>
      </c>
      <c r="JDP59" s="383">
        <f t="shared" si="113"/>
        <v>0</v>
      </c>
      <c r="JDQ59" s="383">
        <f t="shared" si="113"/>
        <v>0</v>
      </c>
      <c r="JDR59" s="383">
        <f t="shared" si="113"/>
        <v>0</v>
      </c>
      <c r="JDS59" s="383">
        <f t="shared" si="113"/>
        <v>0</v>
      </c>
      <c r="JDT59" s="383">
        <f t="shared" si="113"/>
        <v>0</v>
      </c>
      <c r="JDU59" s="383">
        <f t="shared" si="113"/>
        <v>0</v>
      </c>
      <c r="JDV59" s="383">
        <f t="shared" si="113"/>
        <v>0</v>
      </c>
      <c r="JDW59" s="383">
        <f t="shared" si="113"/>
        <v>0</v>
      </c>
      <c r="JDX59" s="383">
        <f t="shared" si="113"/>
        <v>0</v>
      </c>
      <c r="JDY59" s="383">
        <f t="shared" si="113"/>
        <v>0</v>
      </c>
      <c r="JDZ59" s="383">
        <f t="shared" si="113"/>
        <v>0</v>
      </c>
      <c r="JEA59" s="383">
        <f t="shared" si="113"/>
        <v>0</v>
      </c>
      <c r="JEB59" s="383">
        <f t="shared" si="113"/>
        <v>0</v>
      </c>
      <c r="JEC59" s="383">
        <f t="shared" si="113"/>
        <v>0</v>
      </c>
      <c r="JED59" s="383">
        <f t="shared" si="113"/>
        <v>0</v>
      </c>
      <c r="JEE59" s="383">
        <f t="shared" si="113"/>
        <v>0</v>
      </c>
      <c r="JEF59" s="383">
        <f t="shared" si="113"/>
        <v>0</v>
      </c>
      <c r="JEG59" s="383">
        <f t="shared" si="113"/>
        <v>0</v>
      </c>
      <c r="JEH59" s="383">
        <f t="shared" si="113"/>
        <v>0</v>
      </c>
      <c r="JEI59" s="383">
        <f t="shared" si="113"/>
        <v>0</v>
      </c>
      <c r="JEJ59" s="383">
        <f t="shared" si="113"/>
        <v>0</v>
      </c>
      <c r="JEK59" s="383">
        <f t="shared" si="113"/>
        <v>0</v>
      </c>
      <c r="JEL59" s="383">
        <f t="shared" si="113"/>
        <v>0</v>
      </c>
      <c r="JEM59" s="383">
        <f t="shared" si="113"/>
        <v>0</v>
      </c>
      <c r="JEN59" s="383">
        <f t="shared" si="113"/>
        <v>0</v>
      </c>
      <c r="JEO59" s="383">
        <f t="shared" si="113"/>
        <v>0</v>
      </c>
      <c r="JEP59" s="383">
        <f t="shared" si="113"/>
        <v>0</v>
      </c>
      <c r="JEQ59" s="383">
        <f t="shared" si="113"/>
        <v>0</v>
      </c>
      <c r="JER59" s="383">
        <f t="shared" si="113"/>
        <v>0</v>
      </c>
      <c r="JES59" s="383">
        <f t="shared" si="113"/>
        <v>0</v>
      </c>
      <c r="JET59" s="383">
        <f t="shared" si="113"/>
        <v>0</v>
      </c>
      <c r="JEU59" s="383">
        <f t="shared" si="113"/>
        <v>0</v>
      </c>
      <c r="JEV59" s="383">
        <f t="shared" si="113"/>
        <v>0</v>
      </c>
      <c r="JEW59" s="383">
        <f t="shared" si="113"/>
        <v>0</v>
      </c>
      <c r="JEX59" s="383">
        <f t="shared" si="113"/>
        <v>0</v>
      </c>
      <c r="JEY59" s="383">
        <f t="shared" si="113"/>
        <v>0</v>
      </c>
      <c r="JEZ59" s="383">
        <f t="shared" si="113"/>
        <v>0</v>
      </c>
      <c r="JFA59" s="383">
        <f t="shared" si="113"/>
        <v>0</v>
      </c>
      <c r="JFB59" s="383">
        <f t="shared" si="113"/>
        <v>0</v>
      </c>
      <c r="JFC59" s="383">
        <f t="shared" si="113"/>
        <v>0</v>
      </c>
      <c r="JFD59" s="383">
        <f t="shared" ref="JFD59:JHO59" si="114">JFD56</f>
        <v>0</v>
      </c>
      <c r="JFE59" s="383">
        <f t="shared" si="114"/>
        <v>0</v>
      </c>
      <c r="JFF59" s="383">
        <f t="shared" si="114"/>
        <v>0</v>
      </c>
      <c r="JFG59" s="383">
        <f t="shared" si="114"/>
        <v>0</v>
      </c>
      <c r="JFH59" s="383">
        <f t="shared" si="114"/>
        <v>0</v>
      </c>
      <c r="JFI59" s="383">
        <f t="shared" si="114"/>
        <v>0</v>
      </c>
      <c r="JFJ59" s="383">
        <f t="shared" si="114"/>
        <v>0</v>
      </c>
      <c r="JFK59" s="383">
        <f t="shared" si="114"/>
        <v>0</v>
      </c>
      <c r="JFL59" s="383">
        <f t="shared" si="114"/>
        <v>0</v>
      </c>
      <c r="JFM59" s="383">
        <f t="shared" si="114"/>
        <v>0</v>
      </c>
      <c r="JFN59" s="383">
        <f t="shared" si="114"/>
        <v>0</v>
      </c>
      <c r="JFO59" s="383">
        <f t="shared" si="114"/>
        <v>0</v>
      </c>
      <c r="JFP59" s="383">
        <f t="shared" si="114"/>
        <v>0</v>
      </c>
      <c r="JFQ59" s="383">
        <f t="shared" si="114"/>
        <v>0</v>
      </c>
      <c r="JFR59" s="383">
        <f t="shared" si="114"/>
        <v>0</v>
      </c>
      <c r="JFS59" s="383">
        <f t="shared" si="114"/>
        <v>0</v>
      </c>
      <c r="JFT59" s="383">
        <f t="shared" si="114"/>
        <v>0</v>
      </c>
      <c r="JFU59" s="383">
        <f t="shared" si="114"/>
        <v>0</v>
      </c>
      <c r="JFV59" s="383">
        <f t="shared" si="114"/>
        <v>0</v>
      </c>
      <c r="JFW59" s="383">
        <f t="shared" si="114"/>
        <v>0</v>
      </c>
      <c r="JFX59" s="383">
        <f t="shared" si="114"/>
        <v>0</v>
      </c>
      <c r="JFY59" s="383">
        <f t="shared" si="114"/>
        <v>0</v>
      </c>
      <c r="JFZ59" s="383">
        <f t="shared" si="114"/>
        <v>0</v>
      </c>
      <c r="JGA59" s="383">
        <f t="shared" si="114"/>
        <v>0</v>
      </c>
      <c r="JGB59" s="383">
        <f t="shared" si="114"/>
        <v>0</v>
      </c>
      <c r="JGC59" s="383">
        <f t="shared" si="114"/>
        <v>0</v>
      </c>
      <c r="JGD59" s="383">
        <f t="shared" si="114"/>
        <v>0</v>
      </c>
      <c r="JGE59" s="383">
        <f t="shared" si="114"/>
        <v>0</v>
      </c>
      <c r="JGF59" s="383">
        <f t="shared" si="114"/>
        <v>0</v>
      </c>
      <c r="JGG59" s="383">
        <f t="shared" si="114"/>
        <v>0</v>
      </c>
      <c r="JGH59" s="383">
        <f t="shared" si="114"/>
        <v>0</v>
      </c>
      <c r="JGI59" s="383">
        <f t="shared" si="114"/>
        <v>0</v>
      </c>
      <c r="JGJ59" s="383">
        <f t="shared" si="114"/>
        <v>0</v>
      </c>
      <c r="JGK59" s="383">
        <f t="shared" si="114"/>
        <v>0</v>
      </c>
      <c r="JGL59" s="383">
        <f t="shared" si="114"/>
        <v>0</v>
      </c>
      <c r="JGM59" s="383">
        <f t="shared" si="114"/>
        <v>0</v>
      </c>
      <c r="JGN59" s="383">
        <f t="shared" si="114"/>
        <v>0</v>
      </c>
      <c r="JGO59" s="383">
        <f t="shared" si="114"/>
        <v>0</v>
      </c>
      <c r="JGP59" s="383">
        <f t="shared" si="114"/>
        <v>0</v>
      </c>
      <c r="JGQ59" s="383">
        <f t="shared" si="114"/>
        <v>0</v>
      </c>
      <c r="JGR59" s="383">
        <f t="shared" si="114"/>
        <v>0</v>
      </c>
      <c r="JGS59" s="383">
        <f t="shared" si="114"/>
        <v>0</v>
      </c>
      <c r="JGT59" s="383">
        <f t="shared" si="114"/>
        <v>0</v>
      </c>
      <c r="JGU59" s="383">
        <f t="shared" si="114"/>
        <v>0</v>
      </c>
      <c r="JGV59" s="383">
        <f t="shared" si="114"/>
        <v>0</v>
      </c>
      <c r="JGW59" s="383">
        <f t="shared" si="114"/>
        <v>0</v>
      </c>
      <c r="JGX59" s="383">
        <f t="shared" si="114"/>
        <v>0</v>
      </c>
      <c r="JGY59" s="383">
        <f t="shared" si="114"/>
        <v>0</v>
      </c>
      <c r="JGZ59" s="383">
        <f t="shared" si="114"/>
        <v>0</v>
      </c>
      <c r="JHA59" s="383">
        <f t="shared" si="114"/>
        <v>0</v>
      </c>
      <c r="JHB59" s="383">
        <f t="shared" si="114"/>
        <v>0</v>
      </c>
      <c r="JHC59" s="383">
        <f t="shared" si="114"/>
        <v>0</v>
      </c>
      <c r="JHD59" s="383">
        <f t="shared" si="114"/>
        <v>0</v>
      </c>
      <c r="JHE59" s="383">
        <f t="shared" si="114"/>
        <v>0</v>
      </c>
      <c r="JHF59" s="383">
        <f t="shared" si="114"/>
        <v>0</v>
      </c>
      <c r="JHG59" s="383">
        <f t="shared" si="114"/>
        <v>0</v>
      </c>
      <c r="JHH59" s="383">
        <f t="shared" si="114"/>
        <v>0</v>
      </c>
      <c r="JHI59" s="383">
        <f t="shared" si="114"/>
        <v>0</v>
      </c>
      <c r="JHJ59" s="383">
        <f t="shared" si="114"/>
        <v>0</v>
      </c>
      <c r="JHK59" s="383">
        <f t="shared" si="114"/>
        <v>0</v>
      </c>
      <c r="JHL59" s="383">
        <f t="shared" si="114"/>
        <v>0</v>
      </c>
      <c r="JHM59" s="383">
        <f t="shared" si="114"/>
        <v>0</v>
      </c>
      <c r="JHN59" s="383">
        <f t="shared" si="114"/>
        <v>0</v>
      </c>
      <c r="JHO59" s="383">
        <f t="shared" si="114"/>
        <v>0</v>
      </c>
      <c r="JHP59" s="383">
        <f t="shared" ref="JHP59:JKA59" si="115">JHP56</f>
        <v>0</v>
      </c>
      <c r="JHQ59" s="383">
        <f t="shared" si="115"/>
        <v>0</v>
      </c>
      <c r="JHR59" s="383">
        <f t="shared" si="115"/>
        <v>0</v>
      </c>
      <c r="JHS59" s="383">
        <f t="shared" si="115"/>
        <v>0</v>
      </c>
      <c r="JHT59" s="383">
        <f t="shared" si="115"/>
        <v>0</v>
      </c>
      <c r="JHU59" s="383">
        <f t="shared" si="115"/>
        <v>0</v>
      </c>
      <c r="JHV59" s="383">
        <f t="shared" si="115"/>
        <v>0</v>
      </c>
      <c r="JHW59" s="383">
        <f t="shared" si="115"/>
        <v>0</v>
      </c>
      <c r="JHX59" s="383">
        <f t="shared" si="115"/>
        <v>0</v>
      </c>
      <c r="JHY59" s="383">
        <f t="shared" si="115"/>
        <v>0</v>
      </c>
      <c r="JHZ59" s="383">
        <f t="shared" si="115"/>
        <v>0</v>
      </c>
      <c r="JIA59" s="383">
        <f t="shared" si="115"/>
        <v>0</v>
      </c>
      <c r="JIB59" s="383">
        <f t="shared" si="115"/>
        <v>0</v>
      </c>
      <c r="JIC59" s="383">
        <f t="shared" si="115"/>
        <v>0</v>
      </c>
      <c r="JID59" s="383">
        <f t="shared" si="115"/>
        <v>0</v>
      </c>
      <c r="JIE59" s="383">
        <f t="shared" si="115"/>
        <v>0</v>
      </c>
      <c r="JIF59" s="383">
        <f t="shared" si="115"/>
        <v>0</v>
      </c>
      <c r="JIG59" s="383">
        <f t="shared" si="115"/>
        <v>0</v>
      </c>
      <c r="JIH59" s="383">
        <f t="shared" si="115"/>
        <v>0</v>
      </c>
      <c r="JII59" s="383">
        <f t="shared" si="115"/>
        <v>0</v>
      </c>
      <c r="JIJ59" s="383">
        <f t="shared" si="115"/>
        <v>0</v>
      </c>
      <c r="JIK59" s="383">
        <f t="shared" si="115"/>
        <v>0</v>
      </c>
      <c r="JIL59" s="383">
        <f t="shared" si="115"/>
        <v>0</v>
      </c>
      <c r="JIM59" s="383">
        <f t="shared" si="115"/>
        <v>0</v>
      </c>
      <c r="JIN59" s="383">
        <f t="shared" si="115"/>
        <v>0</v>
      </c>
      <c r="JIO59" s="383">
        <f t="shared" si="115"/>
        <v>0</v>
      </c>
      <c r="JIP59" s="383">
        <f t="shared" si="115"/>
        <v>0</v>
      </c>
      <c r="JIQ59" s="383">
        <f t="shared" si="115"/>
        <v>0</v>
      </c>
      <c r="JIR59" s="383">
        <f t="shared" si="115"/>
        <v>0</v>
      </c>
      <c r="JIS59" s="383">
        <f t="shared" si="115"/>
        <v>0</v>
      </c>
      <c r="JIT59" s="383">
        <f t="shared" si="115"/>
        <v>0</v>
      </c>
      <c r="JIU59" s="383">
        <f t="shared" si="115"/>
        <v>0</v>
      </c>
      <c r="JIV59" s="383">
        <f t="shared" si="115"/>
        <v>0</v>
      </c>
      <c r="JIW59" s="383">
        <f t="shared" si="115"/>
        <v>0</v>
      </c>
      <c r="JIX59" s="383">
        <f t="shared" si="115"/>
        <v>0</v>
      </c>
      <c r="JIY59" s="383">
        <f t="shared" si="115"/>
        <v>0</v>
      </c>
      <c r="JIZ59" s="383">
        <f t="shared" si="115"/>
        <v>0</v>
      </c>
      <c r="JJA59" s="383">
        <f t="shared" si="115"/>
        <v>0</v>
      </c>
      <c r="JJB59" s="383">
        <f t="shared" si="115"/>
        <v>0</v>
      </c>
      <c r="JJC59" s="383">
        <f t="shared" si="115"/>
        <v>0</v>
      </c>
      <c r="JJD59" s="383">
        <f t="shared" si="115"/>
        <v>0</v>
      </c>
      <c r="JJE59" s="383">
        <f t="shared" si="115"/>
        <v>0</v>
      </c>
      <c r="JJF59" s="383">
        <f t="shared" si="115"/>
        <v>0</v>
      </c>
      <c r="JJG59" s="383">
        <f t="shared" si="115"/>
        <v>0</v>
      </c>
      <c r="JJH59" s="383">
        <f t="shared" si="115"/>
        <v>0</v>
      </c>
      <c r="JJI59" s="383">
        <f t="shared" si="115"/>
        <v>0</v>
      </c>
      <c r="JJJ59" s="383">
        <f t="shared" si="115"/>
        <v>0</v>
      </c>
      <c r="JJK59" s="383">
        <f t="shared" si="115"/>
        <v>0</v>
      </c>
      <c r="JJL59" s="383">
        <f t="shared" si="115"/>
        <v>0</v>
      </c>
      <c r="JJM59" s="383">
        <f t="shared" si="115"/>
        <v>0</v>
      </c>
      <c r="JJN59" s="383">
        <f t="shared" si="115"/>
        <v>0</v>
      </c>
      <c r="JJO59" s="383">
        <f t="shared" si="115"/>
        <v>0</v>
      </c>
      <c r="JJP59" s="383">
        <f t="shared" si="115"/>
        <v>0</v>
      </c>
      <c r="JJQ59" s="383">
        <f t="shared" si="115"/>
        <v>0</v>
      </c>
      <c r="JJR59" s="383">
        <f t="shared" si="115"/>
        <v>0</v>
      </c>
      <c r="JJS59" s="383">
        <f t="shared" si="115"/>
        <v>0</v>
      </c>
      <c r="JJT59" s="383">
        <f t="shared" si="115"/>
        <v>0</v>
      </c>
      <c r="JJU59" s="383">
        <f t="shared" si="115"/>
        <v>0</v>
      </c>
      <c r="JJV59" s="383">
        <f t="shared" si="115"/>
        <v>0</v>
      </c>
      <c r="JJW59" s="383">
        <f t="shared" si="115"/>
        <v>0</v>
      </c>
      <c r="JJX59" s="383">
        <f t="shared" si="115"/>
        <v>0</v>
      </c>
      <c r="JJY59" s="383">
        <f t="shared" si="115"/>
        <v>0</v>
      </c>
      <c r="JJZ59" s="383">
        <f t="shared" si="115"/>
        <v>0</v>
      </c>
      <c r="JKA59" s="383">
        <f t="shared" si="115"/>
        <v>0</v>
      </c>
      <c r="JKB59" s="383">
        <f t="shared" ref="JKB59:JMM59" si="116">JKB56</f>
        <v>0</v>
      </c>
      <c r="JKC59" s="383">
        <f t="shared" si="116"/>
        <v>0</v>
      </c>
      <c r="JKD59" s="383">
        <f t="shared" si="116"/>
        <v>0</v>
      </c>
      <c r="JKE59" s="383">
        <f t="shared" si="116"/>
        <v>0</v>
      </c>
      <c r="JKF59" s="383">
        <f t="shared" si="116"/>
        <v>0</v>
      </c>
      <c r="JKG59" s="383">
        <f t="shared" si="116"/>
        <v>0</v>
      </c>
      <c r="JKH59" s="383">
        <f t="shared" si="116"/>
        <v>0</v>
      </c>
      <c r="JKI59" s="383">
        <f t="shared" si="116"/>
        <v>0</v>
      </c>
      <c r="JKJ59" s="383">
        <f t="shared" si="116"/>
        <v>0</v>
      </c>
      <c r="JKK59" s="383">
        <f t="shared" si="116"/>
        <v>0</v>
      </c>
      <c r="JKL59" s="383">
        <f t="shared" si="116"/>
        <v>0</v>
      </c>
      <c r="JKM59" s="383">
        <f t="shared" si="116"/>
        <v>0</v>
      </c>
      <c r="JKN59" s="383">
        <f t="shared" si="116"/>
        <v>0</v>
      </c>
      <c r="JKO59" s="383">
        <f t="shared" si="116"/>
        <v>0</v>
      </c>
      <c r="JKP59" s="383">
        <f t="shared" si="116"/>
        <v>0</v>
      </c>
      <c r="JKQ59" s="383">
        <f t="shared" si="116"/>
        <v>0</v>
      </c>
      <c r="JKR59" s="383">
        <f t="shared" si="116"/>
        <v>0</v>
      </c>
      <c r="JKS59" s="383">
        <f t="shared" si="116"/>
        <v>0</v>
      </c>
      <c r="JKT59" s="383">
        <f t="shared" si="116"/>
        <v>0</v>
      </c>
      <c r="JKU59" s="383">
        <f t="shared" si="116"/>
        <v>0</v>
      </c>
      <c r="JKV59" s="383">
        <f t="shared" si="116"/>
        <v>0</v>
      </c>
      <c r="JKW59" s="383">
        <f t="shared" si="116"/>
        <v>0</v>
      </c>
      <c r="JKX59" s="383">
        <f t="shared" si="116"/>
        <v>0</v>
      </c>
      <c r="JKY59" s="383">
        <f t="shared" si="116"/>
        <v>0</v>
      </c>
      <c r="JKZ59" s="383">
        <f t="shared" si="116"/>
        <v>0</v>
      </c>
      <c r="JLA59" s="383">
        <f t="shared" si="116"/>
        <v>0</v>
      </c>
      <c r="JLB59" s="383">
        <f t="shared" si="116"/>
        <v>0</v>
      </c>
      <c r="JLC59" s="383">
        <f t="shared" si="116"/>
        <v>0</v>
      </c>
      <c r="JLD59" s="383">
        <f t="shared" si="116"/>
        <v>0</v>
      </c>
      <c r="JLE59" s="383">
        <f t="shared" si="116"/>
        <v>0</v>
      </c>
      <c r="JLF59" s="383">
        <f t="shared" si="116"/>
        <v>0</v>
      </c>
      <c r="JLG59" s="383">
        <f t="shared" si="116"/>
        <v>0</v>
      </c>
      <c r="JLH59" s="383">
        <f t="shared" si="116"/>
        <v>0</v>
      </c>
      <c r="JLI59" s="383">
        <f t="shared" si="116"/>
        <v>0</v>
      </c>
      <c r="JLJ59" s="383">
        <f t="shared" si="116"/>
        <v>0</v>
      </c>
      <c r="JLK59" s="383">
        <f t="shared" si="116"/>
        <v>0</v>
      </c>
      <c r="JLL59" s="383">
        <f t="shared" si="116"/>
        <v>0</v>
      </c>
      <c r="JLM59" s="383">
        <f t="shared" si="116"/>
        <v>0</v>
      </c>
      <c r="JLN59" s="383">
        <f t="shared" si="116"/>
        <v>0</v>
      </c>
      <c r="JLO59" s="383">
        <f t="shared" si="116"/>
        <v>0</v>
      </c>
      <c r="JLP59" s="383">
        <f t="shared" si="116"/>
        <v>0</v>
      </c>
      <c r="JLQ59" s="383">
        <f t="shared" si="116"/>
        <v>0</v>
      </c>
      <c r="JLR59" s="383">
        <f t="shared" si="116"/>
        <v>0</v>
      </c>
      <c r="JLS59" s="383">
        <f t="shared" si="116"/>
        <v>0</v>
      </c>
      <c r="JLT59" s="383">
        <f t="shared" si="116"/>
        <v>0</v>
      </c>
      <c r="JLU59" s="383">
        <f t="shared" si="116"/>
        <v>0</v>
      </c>
      <c r="JLV59" s="383">
        <f t="shared" si="116"/>
        <v>0</v>
      </c>
      <c r="JLW59" s="383">
        <f t="shared" si="116"/>
        <v>0</v>
      </c>
      <c r="JLX59" s="383">
        <f t="shared" si="116"/>
        <v>0</v>
      </c>
      <c r="JLY59" s="383">
        <f t="shared" si="116"/>
        <v>0</v>
      </c>
      <c r="JLZ59" s="383">
        <f t="shared" si="116"/>
        <v>0</v>
      </c>
      <c r="JMA59" s="383">
        <f t="shared" si="116"/>
        <v>0</v>
      </c>
      <c r="JMB59" s="383">
        <f t="shared" si="116"/>
        <v>0</v>
      </c>
      <c r="JMC59" s="383">
        <f t="shared" si="116"/>
        <v>0</v>
      </c>
      <c r="JMD59" s="383">
        <f t="shared" si="116"/>
        <v>0</v>
      </c>
      <c r="JME59" s="383">
        <f t="shared" si="116"/>
        <v>0</v>
      </c>
      <c r="JMF59" s="383">
        <f t="shared" si="116"/>
        <v>0</v>
      </c>
      <c r="JMG59" s="383">
        <f t="shared" si="116"/>
        <v>0</v>
      </c>
      <c r="JMH59" s="383">
        <f t="shared" si="116"/>
        <v>0</v>
      </c>
      <c r="JMI59" s="383">
        <f t="shared" si="116"/>
        <v>0</v>
      </c>
      <c r="JMJ59" s="383">
        <f t="shared" si="116"/>
        <v>0</v>
      </c>
      <c r="JMK59" s="383">
        <f t="shared" si="116"/>
        <v>0</v>
      </c>
      <c r="JML59" s="383">
        <f t="shared" si="116"/>
        <v>0</v>
      </c>
      <c r="JMM59" s="383">
        <f t="shared" si="116"/>
        <v>0</v>
      </c>
      <c r="JMN59" s="383">
        <f t="shared" ref="JMN59:JOY59" si="117">JMN56</f>
        <v>0</v>
      </c>
      <c r="JMO59" s="383">
        <f t="shared" si="117"/>
        <v>0</v>
      </c>
      <c r="JMP59" s="383">
        <f t="shared" si="117"/>
        <v>0</v>
      </c>
      <c r="JMQ59" s="383">
        <f t="shared" si="117"/>
        <v>0</v>
      </c>
      <c r="JMR59" s="383">
        <f t="shared" si="117"/>
        <v>0</v>
      </c>
      <c r="JMS59" s="383">
        <f t="shared" si="117"/>
        <v>0</v>
      </c>
      <c r="JMT59" s="383">
        <f t="shared" si="117"/>
        <v>0</v>
      </c>
      <c r="JMU59" s="383">
        <f t="shared" si="117"/>
        <v>0</v>
      </c>
      <c r="JMV59" s="383">
        <f t="shared" si="117"/>
        <v>0</v>
      </c>
      <c r="JMW59" s="383">
        <f t="shared" si="117"/>
        <v>0</v>
      </c>
      <c r="JMX59" s="383">
        <f t="shared" si="117"/>
        <v>0</v>
      </c>
      <c r="JMY59" s="383">
        <f t="shared" si="117"/>
        <v>0</v>
      </c>
      <c r="JMZ59" s="383">
        <f t="shared" si="117"/>
        <v>0</v>
      </c>
      <c r="JNA59" s="383">
        <f t="shared" si="117"/>
        <v>0</v>
      </c>
      <c r="JNB59" s="383">
        <f t="shared" si="117"/>
        <v>0</v>
      </c>
      <c r="JNC59" s="383">
        <f t="shared" si="117"/>
        <v>0</v>
      </c>
      <c r="JND59" s="383">
        <f t="shared" si="117"/>
        <v>0</v>
      </c>
      <c r="JNE59" s="383">
        <f t="shared" si="117"/>
        <v>0</v>
      </c>
      <c r="JNF59" s="383">
        <f t="shared" si="117"/>
        <v>0</v>
      </c>
      <c r="JNG59" s="383">
        <f t="shared" si="117"/>
        <v>0</v>
      </c>
      <c r="JNH59" s="383">
        <f t="shared" si="117"/>
        <v>0</v>
      </c>
      <c r="JNI59" s="383">
        <f t="shared" si="117"/>
        <v>0</v>
      </c>
      <c r="JNJ59" s="383">
        <f t="shared" si="117"/>
        <v>0</v>
      </c>
      <c r="JNK59" s="383">
        <f t="shared" si="117"/>
        <v>0</v>
      </c>
      <c r="JNL59" s="383">
        <f t="shared" si="117"/>
        <v>0</v>
      </c>
      <c r="JNM59" s="383">
        <f t="shared" si="117"/>
        <v>0</v>
      </c>
      <c r="JNN59" s="383">
        <f t="shared" si="117"/>
        <v>0</v>
      </c>
      <c r="JNO59" s="383">
        <f t="shared" si="117"/>
        <v>0</v>
      </c>
      <c r="JNP59" s="383">
        <f t="shared" si="117"/>
        <v>0</v>
      </c>
      <c r="JNQ59" s="383">
        <f t="shared" si="117"/>
        <v>0</v>
      </c>
      <c r="JNR59" s="383">
        <f t="shared" si="117"/>
        <v>0</v>
      </c>
      <c r="JNS59" s="383">
        <f t="shared" si="117"/>
        <v>0</v>
      </c>
      <c r="JNT59" s="383">
        <f t="shared" si="117"/>
        <v>0</v>
      </c>
      <c r="JNU59" s="383">
        <f t="shared" si="117"/>
        <v>0</v>
      </c>
      <c r="JNV59" s="383">
        <f t="shared" si="117"/>
        <v>0</v>
      </c>
      <c r="JNW59" s="383">
        <f t="shared" si="117"/>
        <v>0</v>
      </c>
      <c r="JNX59" s="383">
        <f t="shared" si="117"/>
        <v>0</v>
      </c>
      <c r="JNY59" s="383">
        <f t="shared" si="117"/>
        <v>0</v>
      </c>
      <c r="JNZ59" s="383">
        <f t="shared" si="117"/>
        <v>0</v>
      </c>
      <c r="JOA59" s="383">
        <f t="shared" si="117"/>
        <v>0</v>
      </c>
      <c r="JOB59" s="383">
        <f t="shared" si="117"/>
        <v>0</v>
      </c>
      <c r="JOC59" s="383">
        <f t="shared" si="117"/>
        <v>0</v>
      </c>
      <c r="JOD59" s="383">
        <f t="shared" si="117"/>
        <v>0</v>
      </c>
      <c r="JOE59" s="383">
        <f t="shared" si="117"/>
        <v>0</v>
      </c>
      <c r="JOF59" s="383">
        <f t="shared" si="117"/>
        <v>0</v>
      </c>
      <c r="JOG59" s="383">
        <f t="shared" si="117"/>
        <v>0</v>
      </c>
      <c r="JOH59" s="383">
        <f t="shared" si="117"/>
        <v>0</v>
      </c>
      <c r="JOI59" s="383">
        <f t="shared" si="117"/>
        <v>0</v>
      </c>
      <c r="JOJ59" s="383">
        <f t="shared" si="117"/>
        <v>0</v>
      </c>
      <c r="JOK59" s="383">
        <f t="shared" si="117"/>
        <v>0</v>
      </c>
      <c r="JOL59" s="383">
        <f t="shared" si="117"/>
        <v>0</v>
      </c>
      <c r="JOM59" s="383">
        <f t="shared" si="117"/>
        <v>0</v>
      </c>
      <c r="JON59" s="383">
        <f t="shared" si="117"/>
        <v>0</v>
      </c>
      <c r="JOO59" s="383">
        <f t="shared" si="117"/>
        <v>0</v>
      </c>
      <c r="JOP59" s="383">
        <f t="shared" si="117"/>
        <v>0</v>
      </c>
      <c r="JOQ59" s="383">
        <f t="shared" si="117"/>
        <v>0</v>
      </c>
      <c r="JOR59" s="383">
        <f t="shared" si="117"/>
        <v>0</v>
      </c>
      <c r="JOS59" s="383">
        <f t="shared" si="117"/>
        <v>0</v>
      </c>
      <c r="JOT59" s="383">
        <f t="shared" si="117"/>
        <v>0</v>
      </c>
      <c r="JOU59" s="383">
        <f t="shared" si="117"/>
        <v>0</v>
      </c>
      <c r="JOV59" s="383">
        <f t="shared" si="117"/>
        <v>0</v>
      </c>
      <c r="JOW59" s="383">
        <f t="shared" si="117"/>
        <v>0</v>
      </c>
      <c r="JOX59" s="383">
        <f t="shared" si="117"/>
        <v>0</v>
      </c>
      <c r="JOY59" s="383">
        <f t="shared" si="117"/>
        <v>0</v>
      </c>
      <c r="JOZ59" s="383">
        <f t="shared" ref="JOZ59:JRK59" si="118">JOZ56</f>
        <v>0</v>
      </c>
      <c r="JPA59" s="383">
        <f t="shared" si="118"/>
        <v>0</v>
      </c>
      <c r="JPB59" s="383">
        <f t="shared" si="118"/>
        <v>0</v>
      </c>
      <c r="JPC59" s="383">
        <f t="shared" si="118"/>
        <v>0</v>
      </c>
      <c r="JPD59" s="383">
        <f t="shared" si="118"/>
        <v>0</v>
      </c>
      <c r="JPE59" s="383">
        <f t="shared" si="118"/>
        <v>0</v>
      </c>
      <c r="JPF59" s="383">
        <f t="shared" si="118"/>
        <v>0</v>
      </c>
      <c r="JPG59" s="383">
        <f t="shared" si="118"/>
        <v>0</v>
      </c>
      <c r="JPH59" s="383">
        <f t="shared" si="118"/>
        <v>0</v>
      </c>
      <c r="JPI59" s="383">
        <f t="shared" si="118"/>
        <v>0</v>
      </c>
      <c r="JPJ59" s="383">
        <f t="shared" si="118"/>
        <v>0</v>
      </c>
      <c r="JPK59" s="383">
        <f t="shared" si="118"/>
        <v>0</v>
      </c>
      <c r="JPL59" s="383">
        <f t="shared" si="118"/>
        <v>0</v>
      </c>
      <c r="JPM59" s="383">
        <f t="shared" si="118"/>
        <v>0</v>
      </c>
      <c r="JPN59" s="383">
        <f t="shared" si="118"/>
        <v>0</v>
      </c>
      <c r="JPO59" s="383">
        <f t="shared" si="118"/>
        <v>0</v>
      </c>
      <c r="JPP59" s="383">
        <f t="shared" si="118"/>
        <v>0</v>
      </c>
      <c r="JPQ59" s="383">
        <f t="shared" si="118"/>
        <v>0</v>
      </c>
      <c r="JPR59" s="383">
        <f t="shared" si="118"/>
        <v>0</v>
      </c>
      <c r="JPS59" s="383">
        <f t="shared" si="118"/>
        <v>0</v>
      </c>
      <c r="JPT59" s="383">
        <f t="shared" si="118"/>
        <v>0</v>
      </c>
      <c r="JPU59" s="383">
        <f t="shared" si="118"/>
        <v>0</v>
      </c>
      <c r="JPV59" s="383">
        <f t="shared" si="118"/>
        <v>0</v>
      </c>
      <c r="JPW59" s="383">
        <f t="shared" si="118"/>
        <v>0</v>
      </c>
      <c r="JPX59" s="383">
        <f t="shared" si="118"/>
        <v>0</v>
      </c>
      <c r="JPY59" s="383">
        <f t="shared" si="118"/>
        <v>0</v>
      </c>
      <c r="JPZ59" s="383">
        <f t="shared" si="118"/>
        <v>0</v>
      </c>
      <c r="JQA59" s="383">
        <f t="shared" si="118"/>
        <v>0</v>
      </c>
      <c r="JQB59" s="383">
        <f t="shared" si="118"/>
        <v>0</v>
      </c>
      <c r="JQC59" s="383">
        <f t="shared" si="118"/>
        <v>0</v>
      </c>
      <c r="JQD59" s="383">
        <f t="shared" si="118"/>
        <v>0</v>
      </c>
      <c r="JQE59" s="383">
        <f t="shared" si="118"/>
        <v>0</v>
      </c>
      <c r="JQF59" s="383">
        <f t="shared" si="118"/>
        <v>0</v>
      </c>
      <c r="JQG59" s="383">
        <f t="shared" si="118"/>
        <v>0</v>
      </c>
      <c r="JQH59" s="383">
        <f t="shared" si="118"/>
        <v>0</v>
      </c>
      <c r="JQI59" s="383">
        <f t="shared" si="118"/>
        <v>0</v>
      </c>
      <c r="JQJ59" s="383">
        <f t="shared" si="118"/>
        <v>0</v>
      </c>
      <c r="JQK59" s="383">
        <f t="shared" si="118"/>
        <v>0</v>
      </c>
      <c r="JQL59" s="383">
        <f t="shared" si="118"/>
        <v>0</v>
      </c>
      <c r="JQM59" s="383">
        <f t="shared" si="118"/>
        <v>0</v>
      </c>
      <c r="JQN59" s="383">
        <f t="shared" si="118"/>
        <v>0</v>
      </c>
      <c r="JQO59" s="383">
        <f t="shared" si="118"/>
        <v>0</v>
      </c>
      <c r="JQP59" s="383">
        <f t="shared" si="118"/>
        <v>0</v>
      </c>
      <c r="JQQ59" s="383">
        <f t="shared" si="118"/>
        <v>0</v>
      </c>
      <c r="JQR59" s="383">
        <f t="shared" si="118"/>
        <v>0</v>
      </c>
      <c r="JQS59" s="383">
        <f t="shared" si="118"/>
        <v>0</v>
      </c>
      <c r="JQT59" s="383">
        <f t="shared" si="118"/>
        <v>0</v>
      </c>
      <c r="JQU59" s="383">
        <f t="shared" si="118"/>
        <v>0</v>
      </c>
      <c r="JQV59" s="383">
        <f t="shared" si="118"/>
        <v>0</v>
      </c>
      <c r="JQW59" s="383">
        <f t="shared" si="118"/>
        <v>0</v>
      </c>
      <c r="JQX59" s="383">
        <f t="shared" si="118"/>
        <v>0</v>
      </c>
      <c r="JQY59" s="383">
        <f t="shared" si="118"/>
        <v>0</v>
      </c>
      <c r="JQZ59" s="383">
        <f t="shared" si="118"/>
        <v>0</v>
      </c>
      <c r="JRA59" s="383">
        <f t="shared" si="118"/>
        <v>0</v>
      </c>
      <c r="JRB59" s="383">
        <f t="shared" si="118"/>
        <v>0</v>
      </c>
      <c r="JRC59" s="383">
        <f t="shared" si="118"/>
        <v>0</v>
      </c>
      <c r="JRD59" s="383">
        <f t="shared" si="118"/>
        <v>0</v>
      </c>
      <c r="JRE59" s="383">
        <f t="shared" si="118"/>
        <v>0</v>
      </c>
      <c r="JRF59" s="383">
        <f t="shared" si="118"/>
        <v>0</v>
      </c>
      <c r="JRG59" s="383">
        <f t="shared" si="118"/>
        <v>0</v>
      </c>
      <c r="JRH59" s="383">
        <f t="shared" si="118"/>
        <v>0</v>
      </c>
      <c r="JRI59" s="383">
        <f t="shared" si="118"/>
        <v>0</v>
      </c>
      <c r="JRJ59" s="383">
        <f t="shared" si="118"/>
        <v>0</v>
      </c>
      <c r="JRK59" s="383">
        <f t="shared" si="118"/>
        <v>0</v>
      </c>
      <c r="JRL59" s="383">
        <f t="shared" ref="JRL59:JTW59" si="119">JRL56</f>
        <v>0</v>
      </c>
      <c r="JRM59" s="383">
        <f t="shared" si="119"/>
        <v>0</v>
      </c>
      <c r="JRN59" s="383">
        <f t="shared" si="119"/>
        <v>0</v>
      </c>
      <c r="JRO59" s="383">
        <f t="shared" si="119"/>
        <v>0</v>
      </c>
      <c r="JRP59" s="383">
        <f t="shared" si="119"/>
        <v>0</v>
      </c>
      <c r="JRQ59" s="383">
        <f t="shared" si="119"/>
        <v>0</v>
      </c>
      <c r="JRR59" s="383">
        <f t="shared" si="119"/>
        <v>0</v>
      </c>
      <c r="JRS59" s="383">
        <f t="shared" si="119"/>
        <v>0</v>
      </c>
      <c r="JRT59" s="383">
        <f t="shared" si="119"/>
        <v>0</v>
      </c>
      <c r="JRU59" s="383">
        <f t="shared" si="119"/>
        <v>0</v>
      </c>
      <c r="JRV59" s="383">
        <f t="shared" si="119"/>
        <v>0</v>
      </c>
      <c r="JRW59" s="383">
        <f t="shared" si="119"/>
        <v>0</v>
      </c>
      <c r="JRX59" s="383">
        <f t="shared" si="119"/>
        <v>0</v>
      </c>
      <c r="JRY59" s="383">
        <f t="shared" si="119"/>
        <v>0</v>
      </c>
      <c r="JRZ59" s="383">
        <f t="shared" si="119"/>
        <v>0</v>
      </c>
      <c r="JSA59" s="383">
        <f t="shared" si="119"/>
        <v>0</v>
      </c>
      <c r="JSB59" s="383">
        <f t="shared" si="119"/>
        <v>0</v>
      </c>
      <c r="JSC59" s="383">
        <f t="shared" si="119"/>
        <v>0</v>
      </c>
      <c r="JSD59" s="383">
        <f t="shared" si="119"/>
        <v>0</v>
      </c>
      <c r="JSE59" s="383">
        <f t="shared" si="119"/>
        <v>0</v>
      </c>
      <c r="JSF59" s="383">
        <f t="shared" si="119"/>
        <v>0</v>
      </c>
      <c r="JSG59" s="383">
        <f t="shared" si="119"/>
        <v>0</v>
      </c>
      <c r="JSH59" s="383">
        <f t="shared" si="119"/>
        <v>0</v>
      </c>
      <c r="JSI59" s="383">
        <f t="shared" si="119"/>
        <v>0</v>
      </c>
      <c r="JSJ59" s="383">
        <f t="shared" si="119"/>
        <v>0</v>
      </c>
      <c r="JSK59" s="383">
        <f t="shared" si="119"/>
        <v>0</v>
      </c>
      <c r="JSL59" s="383">
        <f t="shared" si="119"/>
        <v>0</v>
      </c>
      <c r="JSM59" s="383">
        <f t="shared" si="119"/>
        <v>0</v>
      </c>
      <c r="JSN59" s="383">
        <f t="shared" si="119"/>
        <v>0</v>
      </c>
      <c r="JSO59" s="383">
        <f t="shared" si="119"/>
        <v>0</v>
      </c>
      <c r="JSP59" s="383">
        <f t="shared" si="119"/>
        <v>0</v>
      </c>
      <c r="JSQ59" s="383">
        <f t="shared" si="119"/>
        <v>0</v>
      </c>
      <c r="JSR59" s="383">
        <f t="shared" si="119"/>
        <v>0</v>
      </c>
      <c r="JSS59" s="383">
        <f t="shared" si="119"/>
        <v>0</v>
      </c>
      <c r="JST59" s="383">
        <f t="shared" si="119"/>
        <v>0</v>
      </c>
      <c r="JSU59" s="383">
        <f t="shared" si="119"/>
        <v>0</v>
      </c>
      <c r="JSV59" s="383">
        <f t="shared" si="119"/>
        <v>0</v>
      </c>
      <c r="JSW59" s="383">
        <f t="shared" si="119"/>
        <v>0</v>
      </c>
      <c r="JSX59" s="383">
        <f t="shared" si="119"/>
        <v>0</v>
      </c>
      <c r="JSY59" s="383">
        <f t="shared" si="119"/>
        <v>0</v>
      </c>
      <c r="JSZ59" s="383">
        <f t="shared" si="119"/>
        <v>0</v>
      </c>
      <c r="JTA59" s="383">
        <f t="shared" si="119"/>
        <v>0</v>
      </c>
      <c r="JTB59" s="383">
        <f t="shared" si="119"/>
        <v>0</v>
      </c>
      <c r="JTC59" s="383">
        <f t="shared" si="119"/>
        <v>0</v>
      </c>
      <c r="JTD59" s="383">
        <f t="shared" si="119"/>
        <v>0</v>
      </c>
      <c r="JTE59" s="383">
        <f t="shared" si="119"/>
        <v>0</v>
      </c>
      <c r="JTF59" s="383">
        <f t="shared" si="119"/>
        <v>0</v>
      </c>
      <c r="JTG59" s="383">
        <f t="shared" si="119"/>
        <v>0</v>
      </c>
      <c r="JTH59" s="383">
        <f t="shared" si="119"/>
        <v>0</v>
      </c>
      <c r="JTI59" s="383">
        <f t="shared" si="119"/>
        <v>0</v>
      </c>
      <c r="JTJ59" s="383">
        <f t="shared" si="119"/>
        <v>0</v>
      </c>
      <c r="JTK59" s="383">
        <f t="shared" si="119"/>
        <v>0</v>
      </c>
      <c r="JTL59" s="383">
        <f t="shared" si="119"/>
        <v>0</v>
      </c>
      <c r="JTM59" s="383">
        <f t="shared" si="119"/>
        <v>0</v>
      </c>
      <c r="JTN59" s="383">
        <f t="shared" si="119"/>
        <v>0</v>
      </c>
      <c r="JTO59" s="383">
        <f t="shared" si="119"/>
        <v>0</v>
      </c>
      <c r="JTP59" s="383">
        <f t="shared" si="119"/>
        <v>0</v>
      </c>
      <c r="JTQ59" s="383">
        <f t="shared" si="119"/>
        <v>0</v>
      </c>
      <c r="JTR59" s="383">
        <f t="shared" si="119"/>
        <v>0</v>
      </c>
      <c r="JTS59" s="383">
        <f t="shared" si="119"/>
        <v>0</v>
      </c>
      <c r="JTT59" s="383">
        <f t="shared" si="119"/>
        <v>0</v>
      </c>
      <c r="JTU59" s="383">
        <f t="shared" si="119"/>
        <v>0</v>
      </c>
      <c r="JTV59" s="383">
        <f t="shared" si="119"/>
        <v>0</v>
      </c>
      <c r="JTW59" s="383">
        <f t="shared" si="119"/>
        <v>0</v>
      </c>
      <c r="JTX59" s="383">
        <f t="shared" ref="JTX59:JWI59" si="120">JTX56</f>
        <v>0</v>
      </c>
      <c r="JTY59" s="383">
        <f t="shared" si="120"/>
        <v>0</v>
      </c>
      <c r="JTZ59" s="383">
        <f t="shared" si="120"/>
        <v>0</v>
      </c>
      <c r="JUA59" s="383">
        <f t="shared" si="120"/>
        <v>0</v>
      </c>
      <c r="JUB59" s="383">
        <f t="shared" si="120"/>
        <v>0</v>
      </c>
      <c r="JUC59" s="383">
        <f t="shared" si="120"/>
        <v>0</v>
      </c>
      <c r="JUD59" s="383">
        <f t="shared" si="120"/>
        <v>0</v>
      </c>
      <c r="JUE59" s="383">
        <f t="shared" si="120"/>
        <v>0</v>
      </c>
      <c r="JUF59" s="383">
        <f t="shared" si="120"/>
        <v>0</v>
      </c>
      <c r="JUG59" s="383">
        <f t="shared" si="120"/>
        <v>0</v>
      </c>
      <c r="JUH59" s="383">
        <f t="shared" si="120"/>
        <v>0</v>
      </c>
      <c r="JUI59" s="383">
        <f t="shared" si="120"/>
        <v>0</v>
      </c>
      <c r="JUJ59" s="383">
        <f t="shared" si="120"/>
        <v>0</v>
      </c>
      <c r="JUK59" s="383">
        <f t="shared" si="120"/>
        <v>0</v>
      </c>
      <c r="JUL59" s="383">
        <f t="shared" si="120"/>
        <v>0</v>
      </c>
      <c r="JUM59" s="383">
        <f t="shared" si="120"/>
        <v>0</v>
      </c>
      <c r="JUN59" s="383">
        <f t="shared" si="120"/>
        <v>0</v>
      </c>
      <c r="JUO59" s="383">
        <f t="shared" si="120"/>
        <v>0</v>
      </c>
      <c r="JUP59" s="383">
        <f t="shared" si="120"/>
        <v>0</v>
      </c>
      <c r="JUQ59" s="383">
        <f t="shared" si="120"/>
        <v>0</v>
      </c>
      <c r="JUR59" s="383">
        <f t="shared" si="120"/>
        <v>0</v>
      </c>
      <c r="JUS59" s="383">
        <f t="shared" si="120"/>
        <v>0</v>
      </c>
      <c r="JUT59" s="383">
        <f t="shared" si="120"/>
        <v>0</v>
      </c>
      <c r="JUU59" s="383">
        <f t="shared" si="120"/>
        <v>0</v>
      </c>
      <c r="JUV59" s="383">
        <f t="shared" si="120"/>
        <v>0</v>
      </c>
      <c r="JUW59" s="383">
        <f t="shared" si="120"/>
        <v>0</v>
      </c>
      <c r="JUX59" s="383">
        <f t="shared" si="120"/>
        <v>0</v>
      </c>
      <c r="JUY59" s="383">
        <f t="shared" si="120"/>
        <v>0</v>
      </c>
      <c r="JUZ59" s="383">
        <f t="shared" si="120"/>
        <v>0</v>
      </c>
      <c r="JVA59" s="383">
        <f t="shared" si="120"/>
        <v>0</v>
      </c>
      <c r="JVB59" s="383">
        <f t="shared" si="120"/>
        <v>0</v>
      </c>
      <c r="JVC59" s="383">
        <f t="shared" si="120"/>
        <v>0</v>
      </c>
      <c r="JVD59" s="383">
        <f t="shared" si="120"/>
        <v>0</v>
      </c>
      <c r="JVE59" s="383">
        <f t="shared" si="120"/>
        <v>0</v>
      </c>
      <c r="JVF59" s="383">
        <f t="shared" si="120"/>
        <v>0</v>
      </c>
      <c r="JVG59" s="383">
        <f t="shared" si="120"/>
        <v>0</v>
      </c>
      <c r="JVH59" s="383">
        <f t="shared" si="120"/>
        <v>0</v>
      </c>
      <c r="JVI59" s="383">
        <f t="shared" si="120"/>
        <v>0</v>
      </c>
      <c r="JVJ59" s="383">
        <f t="shared" si="120"/>
        <v>0</v>
      </c>
      <c r="JVK59" s="383">
        <f t="shared" si="120"/>
        <v>0</v>
      </c>
      <c r="JVL59" s="383">
        <f t="shared" si="120"/>
        <v>0</v>
      </c>
      <c r="JVM59" s="383">
        <f t="shared" si="120"/>
        <v>0</v>
      </c>
      <c r="JVN59" s="383">
        <f t="shared" si="120"/>
        <v>0</v>
      </c>
      <c r="JVO59" s="383">
        <f t="shared" si="120"/>
        <v>0</v>
      </c>
      <c r="JVP59" s="383">
        <f t="shared" si="120"/>
        <v>0</v>
      </c>
      <c r="JVQ59" s="383">
        <f t="shared" si="120"/>
        <v>0</v>
      </c>
      <c r="JVR59" s="383">
        <f t="shared" si="120"/>
        <v>0</v>
      </c>
      <c r="JVS59" s="383">
        <f t="shared" si="120"/>
        <v>0</v>
      </c>
      <c r="JVT59" s="383">
        <f t="shared" si="120"/>
        <v>0</v>
      </c>
      <c r="JVU59" s="383">
        <f t="shared" si="120"/>
        <v>0</v>
      </c>
      <c r="JVV59" s="383">
        <f t="shared" si="120"/>
        <v>0</v>
      </c>
      <c r="JVW59" s="383">
        <f t="shared" si="120"/>
        <v>0</v>
      </c>
      <c r="JVX59" s="383">
        <f t="shared" si="120"/>
        <v>0</v>
      </c>
      <c r="JVY59" s="383">
        <f t="shared" si="120"/>
        <v>0</v>
      </c>
      <c r="JVZ59" s="383">
        <f t="shared" si="120"/>
        <v>0</v>
      </c>
      <c r="JWA59" s="383">
        <f t="shared" si="120"/>
        <v>0</v>
      </c>
      <c r="JWB59" s="383">
        <f t="shared" si="120"/>
        <v>0</v>
      </c>
      <c r="JWC59" s="383">
        <f t="shared" si="120"/>
        <v>0</v>
      </c>
      <c r="JWD59" s="383">
        <f t="shared" si="120"/>
        <v>0</v>
      </c>
      <c r="JWE59" s="383">
        <f t="shared" si="120"/>
        <v>0</v>
      </c>
      <c r="JWF59" s="383">
        <f t="shared" si="120"/>
        <v>0</v>
      </c>
      <c r="JWG59" s="383">
        <f t="shared" si="120"/>
        <v>0</v>
      </c>
      <c r="JWH59" s="383">
        <f t="shared" si="120"/>
        <v>0</v>
      </c>
      <c r="JWI59" s="383">
        <f t="shared" si="120"/>
        <v>0</v>
      </c>
      <c r="JWJ59" s="383">
        <f t="shared" ref="JWJ59:JYU59" si="121">JWJ56</f>
        <v>0</v>
      </c>
      <c r="JWK59" s="383">
        <f t="shared" si="121"/>
        <v>0</v>
      </c>
      <c r="JWL59" s="383">
        <f t="shared" si="121"/>
        <v>0</v>
      </c>
      <c r="JWM59" s="383">
        <f t="shared" si="121"/>
        <v>0</v>
      </c>
      <c r="JWN59" s="383">
        <f t="shared" si="121"/>
        <v>0</v>
      </c>
      <c r="JWO59" s="383">
        <f t="shared" si="121"/>
        <v>0</v>
      </c>
      <c r="JWP59" s="383">
        <f t="shared" si="121"/>
        <v>0</v>
      </c>
      <c r="JWQ59" s="383">
        <f t="shared" si="121"/>
        <v>0</v>
      </c>
      <c r="JWR59" s="383">
        <f t="shared" si="121"/>
        <v>0</v>
      </c>
      <c r="JWS59" s="383">
        <f t="shared" si="121"/>
        <v>0</v>
      </c>
      <c r="JWT59" s="383">
        <f t="shared" si="121"/>
        <v>0</v>
      </c>
      <c r="JWU59" s="383">
        <f t="shared" si="121"/>
        <v>0</v>
      </c>
      <c r="JWV59" s="383">
        <f t="shared" si="121"/>
        <v>0</v>
      </c>
      <c r="JWW59" s="383">
        <f t="shared" si="121"/>
        <v>0</v>
      </c>
      <c r="JWX59" s="383">
        <f t="shared" si="121"/>
        <v>0</v>
      </c>
      <c r="JWY59" s="383">
        <f t="shared" si="121"/>
        <v>0</v>
      </c>
      <c r="JWZ59" s="383">
        <f t="shared" si="121"/>
        <v>0</v>
      </c>
      <c r="JXA59" s="383">
        <f t="shared" si="121"/>
        <v>0</v>
      </c>
      <c r="JXB59" s="383">
        <f t="shared" si="121"/>
        <v>0</v>
      </c>
      <c r="JXC59" s="383">
        <f t="shared" si="121"/>
        <v>0</v>
      </c>
      <c r="JXD59" s="383">
        <f t="shared" si="121"/>
        <v>0</v>
      </c>
      <c r="JXE59" s="383">
        <f t="shared" si="121"/>
        <v>0</v>
      </c>
      <c r="JXF59" s="383">
        <f t="shared" si="121"/>
        <v>0</v>
      </c>
      <c r="JXG59" s="383">
        <f t="shared" si="121"/>
        <v>0</v>
      </c>
      <c r="JXH59" s="383">
        <f t="shared" si="121"/>
        <v>0</v>
      </c>
      <c r="JXI59" s="383">
        <f t="shared" si="121"/>
        <v>0</v>
      </c>
      <c r="JXJ59" s="383">
        <f t="shared" si="121"/>
        <v>0</v>
      </c>
      <c r="JXK59" s="383">
        <f t="shared" si="121"/>
        <v>0</v>
      </c>
      <c r="JXL59" s="383">
        <f t="shared" si="121"/>
        <v>0</v>
      </c>
      <c r="JXM59" s="383">
        <f t="shared" si="121"/>
        <v>0</v>
      </c>
      <c r="JXN59" s="383">
        <f t="shared" si="121"/>
        <v>0</v>
      </c>
      <c r="JXO59" s="383">
        <f t="shared" si="121"/>
        <v>0</v>
      </c>
      <c r="JXP59" s="383">
        <f t="shared" si="121"/>
        <v>0</v>
      </c>
      <c r="JXQ59" s="383">
        <f t="shared" si="121"/>
        <v>0</v>
      </c>
      <c r="JXR59" s="383">
        <f t="shared" si="121"/>
        <v>0</v>
      </c>
      <c r="JXS59" s="383">
        <f t="shared" si="121"/>
        <v>0</v>
      </c>
      <c r="JXT59" s="383">
        <f t="shared" si="121"/>
        <v>0</v>
      </c>
      <c r="JXU59" s="383">
        <f t="shared" si="121"/>
        <v>0</v>
      </c>
      <c r="JXV59" s="383">
        <f t="shared" si="121"/>
        <v>0</v>
      </c>
      <c r="JXW59" s="383">
        <f t="shared" si="121"/>
        <v>0</v>
      </c>
      <c r="JXX59" s="383">
        <f t="shared" si="121"/>
        <v>0</v>
      </c>
      <c r="JXY59" s="383">
        <f t="shared" si="121"/>
        <v>0</v>
      </c>
      <c r="JXZ59" s="383">
        <f t="shared" si="121"/>
        <v>0</v>
      </c>
      <c r="JYA59" s="383">
        <f t="shared" si="121"/>
        <v>0</v>
      </c>
      <c r="JYB59" s="383">
        <f t="shared" si="121"/>
        <v>0</v>
      </c>
      <c r="JYC59" s="383">
        <f t="shared" si="121"/>
        <v>0</v>
      </c>
      <c r="JYD59" s="383">
        <f t="shared" si="121"/>
        <v>0</v>
      </c>
      <c r="JYE59" s="383">
        <f t="shared" si="121"/>
        <v>0</v>
      </c>
      <c r="JYF59" s="383">
        <f t="shared" si="121"/>
        <v>0</v>
      </c>
      <c r="JYG59" s="383">
        <f t="shared" si="121"/>
        <v>0</v>
      </c>
      <c r="JYH59" s="383">
        <f t="shared" si="121"/>
        <v>0</v>
      </c>
      <c r="JYI59" s="383">
        <f t="shared" si="121"/>
        <v>0</v>
      </c>
      <c r="JYJ59" s="383">
        <f t="shared" si="121"/>
        <v>0</v>
      </c>
      <c r="JYK59" s="383">
        <f t="shared" si="121"/>
        <v>0</v>
      </c>
      <c r="JYL59" s="383">
        <f t="shared" si="121"/>
        <v>0</v>
      </c>
      <c r="JYM59" s="383">
        <f t="shared" si="121"/>
        <v>0</v>
      </c>
      <c r="JYN59" s="383">
        <f t="shared" si="121"/>
        <v>0</v>
      </c>
      <c r="JYO59" s="383">
        <f t="shared" si="121"/>
        <v>0</v>
      </c>
      <c r="JYP59" s="383">
        <f t="shared" si="121"/>
        <v>0</v>
      </c>
      <c r="JYQ59" s="383">
        <f t="shared" si="121"/>
        <v>0</v>
      </c>
      <c r="JYR59" s="383">
        <f t="shared" si="121"/>
        <v>0</v>
      </c>
      <c r="JYS59" s="383">
        <f t="shared" si="121"/>
        <v>0</v>
      </c>
      <c r="JYT59" s="383">
        <f t="shared" si="121"/>
        <v>0</v>
      </c>
      <c r="JYU59" s="383">
        <f t="shared" si="121"/>
        <v>0</v>
      </c>
      <c r="JYV59" s="383">
        <f t="shared" ref="JYV59:KBG59" si="122">JYV56</f>
        <v>0</v>
      </c>
      <c r="JYW59" s="383">
        <f t="shared" si="122"/>
        <v>0</v>
      </c>
      <c r="JYX59" s="383">
        <f t="shared" si="122"/>
        <v>0</v>
      </c>
      <c r="JYY59" s="383">
        <f t="shared" si="122"/>
        <v>0</v>
      </c>
      <c r="JYZ59" s="383">
        <f t="shared" si="122"/>
        <v>0</v>
      </c>
      <c r="JZA59" s="383">
        <f t="shared" si="122"/>
        <v>0</v>
      </c>
      <c r="JZB59" s="383">
        <f t="shared" si="122"/>
        <v>0</v>
      </c>
      <c r="JZC59" s="383">
        <f t="shared" si="122"/>
        <v>0</v>
      </c>
      <c r="JZD59" s="383">
        <f t="shared" si="122"/>
        <v>0</v>
      </c>
      <c r="JZE59" s="383">
        <f t="shared" si="122"/>
        <v>0</v>
      </c>
      <c r="JZF59" s="383">
        <f t="shared" si="122"/>
        <v>0</v>
      </c>
      <c r="JZG59" s="383">
        <f t="shared" si="122"/>
        <v>0</v>
      </c>
      <c r="JZH59" s="383">
        <f t="shared" si="122"/>
        <v>0</v>
      </c>
      <c r="JZI59" s="383">
        <f t="shared" si="122"/>
        <v>0</v>
      </c>
      <c r="JZJ59" s="383">
        <f t="shared" si="122"/>
        <v>0</v>
      </c>
      <c r="JZK59" s="383">
        <f t="shared" si="122"/>
        <v>0</v>
      </c>
      <c r="JZL59" s="383">
        <f t="shared" si="122"/>
        <v>0</v>
      </c>
      <c r="JZM59" s="383">
        <f t="shared" si="122"/>
        <v>0</v>
      </c>
      <c r="JZN59" s="383">
        <f t="shared" si="122"/>
        <v>0</v>
      </c>
      <c r="JZO59" s="383">
        <f t="shared" si="122"/>
        <v>0</v>
      </c>
      <c r="JZP59" s="383">
        <f t="shared" si="122"/>
        <v>0</v>
      </c>
      <c r="JZQ59" s="383">
        <f t="shared" si="122"/>
        <v>0</v>
      </c>
      <c r="JZR59" s="383">
        <f t="shared" si="122"/>
        <v>0</v>
      </c>
      <c r="JZS59" s="383">
        <f t="shared" si="122"/>
        <v>0</v>
      </c>
      <c r="JZT59" s="383">
        <f t="shared" si="122"/>
        <v>0</v>
      </c>
      <c r="JZU59" s="383">
        <f t="shared" si="122"/>
        <v>0</v>
      </c>
      <c r="JZV59" s="383">
        <f t="shared" si="122"/>
        <v>0</v>
      </c>
      <c r="JZW59" s="383">
        <f t="shared" si="122"/>
        <v>0</v>
      </c>
      <c r="JZX59" s="383">
        <f t="shared" si="122"/>
        <v>0</v>
      </c>
      <c r="JZY59" s="383">
        <f t="shared" si="122"/>
        <v>0</v>
      </c>
      <c r="JZZ59" s="383">
        <f t="shared" si="122"/>
        <v>0</v>
      </c>
      <c r="KAA59" s="383">
        <f t="shared" si="122"/>
        <v>0</v>
      </c>
      <c r="KAB59" s="383">
        <f t="shared" si="122"/>
        <v>0</v>
      </c>
      <c r="KAC59" s="383">
        <f t="shared" si="122"/>
        <v>0</v>
      </c>
      <c r="KAD59" s="383">
        <f t="shared" si="122"/>
        <v>0</v>
      </c>
      <c r="KAE59" s="383">
        <f t="shared" si="122"/>
        <v>0</v>
      </c>
      <c r="KAF59" s="383">
        <f t="shared" si="122"/>
        <v>0</v>
      </c>
      <c r="KAG59" s="383">
        <f t="shared" si="122"/>
        <v>0</v>
      </c>
      <c r="KAH59" s="383">
        <f t="shared" si="122"/>
        <v>0</v>
      </c>
      <c r="KAI59" s="383">
        <f t="shared" si="122"/>
        <v>0</v>
      </c>
      <c r="KAJ59" s="383">
        <f t="shared" si="122"/>
        <v>0</v>
      </c>
      <c r="KAK59" s="383">
        <f t="shared" si="122"/>
        <v>0</v>
      </c>
      <c r="KAL59" s="383">
        <f t="shared" si="122"/>
        <v>0</v>
      </c>
      <c r="KAM59" s="383">
        <f t="shared" si="122"/>
        <v>0</v>
      </c>
      <c r="KAN59" s="383">
        <f t="shared" si="122"/>
        <v>0</v>
      </c>
      <c r="KAO59" s="383">
        <f t="shared" si="122"/>
        <v>0</v>
      </c>
      <c r="KAP59" s="383">
        <f t="shared" si="122"/>
        <v>0</v>
      </c>
      <c r="KAQ59" s="383">
        <f t="shared" si="122"/>
        <v>0</v>
      </c>
      <c r="KAR59" s="383">
        <f t="shared" si="122"/>
        <v>0</v>
      </c>
      <c r="KAS59" s="383">
        <f t="shared" si="122"/>
        <v>0</v>
      </c>
      <c r="KAT59" s="383">
        <f t="shared" si="122"/>
        <v>0</v>
      </c>
      <c r="KAU59" s="383">
        <f t="shared" si="122"/>
        <v>0</v>
      </c>
      <c r="KAV59" s="383">
        <f t="shared" si="122"/>
        <v>0</v>
      </c>
      <c r="KAW59" s="383">
        <f t="shared" si="122"/>
        <v>0</v>
      </c>
      <c r="KAX59" s="383">
        <f t="shared" si="122"/>
        <v>0</v>
      </c>
      <c r="KAY59" s="383">
        <f t="shared" si="122"/>
        <v>0</v>
      </c>
      <c r="KAZ59" s="383">
        <f t="shared" si="122"/>
        <v>0</v>
      </c>
      <c r="KBA59" s="383">
        <f t="shared" si="122"/>
        <v>0</v>
      </c>
      <c r="KBB59" s="383">
        <f t="shared" si="122"/>
        <v>0</v>
      </c>
      <c r="KBC59" s="383">
        <f t="shared" si="122"/>
        <v>0</v>
      </c>
      <c r="KBD59" s="383">
        <f t="shared" si="122"/>
        <v>0</v>
      </c>
      <c r="KBE59" s="383">
        <f t="shared" si="122"/>
        <v>0</v>
      </c>
      <c r="KBF59" s="383">
        <f t="shared" si="122"/>
        <v>0</v>
      </c>
      <c r="KBG59" s="383">
        <f t="shared" si="122"/>
        <v>0</v>
      </c>
      <c r="KBH59" s="383">
        <f t="shared" ref="KBH59:KDS59" si="123">KBH56</f>
        <v>0</v>
      </c>
      <c r="KBI59" s="383">
        <f t="shared" si="123"/>
        <v>0</v>
      </c>
      <c r="KBJ59" s="383">
        <f t="shared" si="123"/>
        <v>0</v>
      </c>
      <c r="KBK59" s="383">
        <f t="shared" si="123"/>
        <v>0</v>
      </c>
      <c r="KBL59" s="383">
        <f t="shared" si="123"/>
        <v>0</v>
      </c>
      <c r="KBM59" s="383">
        <f t="shared" si="123"/>
        <v>0</v>
      </c>
      <c r="KBN59" s="383">
        <f t="shared" si="123"/>
        <v>0</v>
      </c>
      <c r="KBO59" s="383">
        <f t="shared" si="123"/>
        <v>0</v>
      </c>
      <c r="KBP59" s="383">
        <f t="shared" si="123"/>
        <v>0</v>
      </c>
      <c r="KBQ59" s="383">
        <f t="shared" si="123"/>
        <v>0</v>
      </c>
      <c r="KBR59" s="383">
        <f t="shared" si="123"/>
        <v>0</v>
      </c>
      <c r="KBS59" s="383">
        <f t="shared" si="123"/>
        <v>0</v>
      </c>
      <c r="KBT59" s="383">
        <f t="shared" si="123"/>
        <v>0</v>
      </c>
      <c r="KBU59" s="383">
        <f t="shared" si="123"/>
        <v>0</v>
      </c>
      <c r="KBV59" s="383">
        <f t="shared" si="123"/>
        <v>0</v>
      </c>
      <c r="KBW59" s="383">
        <f t="shared" si="123"/>
        <v>0</v>
      </c>
      <c r="KBX59" s="383">
        <f t="shared" si="123"/>
        <v>0</v>
      </c>
      <c r="KBY59" s="383">
        <f t="shared" si="123"/>
        <v>0</v>
      </c>
      <c r="KBZ59" s="383">
        <f t="shared" si="123"/>
        <v>0</v>
      </c>
      <c r="KCA59" s="383">
        <f t="shared" si="123"/>
        <v>0</v>
      </c>
      <c r="KCB59" s="383">
        <f t="shared" si="123"/>
        <v>0</v>
      </c>
      <c r="KCC59" s="383">
        <f t="shared" si="123"/>
        <v>0</v>
      </c>
      <c r="KCD59" s="383">
        <f t="shared" si="123"/>
        <v>0</v>
      </c>
      <c r="KCE59" s="383">
        <f t="shared" si="123"/>
        <v>0</v>
      </c>
      <c r="KCF59" s="383">
        <f t="shared" si="123"/>
        <v>0</v>
      </c>
      <c r="KCG59" s="383">
        <f t="shared" si="123"/>
        <v>0</v>
      </c>
      <c r="KCH59" s="383">
        <f t="shared" si="123"/>
        <v>0</v>
      </c>
      <c r="KCI59" s="383">
        <f t="shared" si="123"/>
        <v>0</v>
      </c>
      <c r="KCJ59" s="383">
        <f t="shared" si="123"/>
        <v>0</v>
      </c>
      <c r="KCK59" s="383">
        <f t="shared" si="123"/>
        <v>0</v>
      </c>
      <c r="KCL59" s="383">
        <f t="shared" si="123"/>
        <v>0</v>
      </c>
      <c r="KCM59" s="383">
        <f t="shared" si="123"/>
        <v>0</v>
      </c>
      <c r="KCN59" s="383">
        <f t="shared" si="123"/>
        <v>0</v>
      </c>
      <c r="KCO59" s="383">
        <f t="shared" si="123"/>
        <v>0</v>
      </c>
      <c r="KCP59" s="383">
        <f t="shared" si="123"/>
        <v>0</v>
      </c>
      <c r="KCQ59" s="383">
        <f t="shared" si="123"/>
        <v>0</v>
      </c>
      <c r="KCR59" s="383">
        <f t="shared" si="123"/>
        <v>0</v>
      </c>
      <c r="KCS59" s="383">
        <f t="shared" si="123"/>
        <v>0</v>
      </c>
      <c r="KCT59" s="383">
        <f t="shared" si="123"/>
        <v>0</v>
      </c>
      <c r="KCU59" s="383">
        <f t="shared" si="123"/>
        <v>0</v>
      </c>
      <c r="KCV59" s="383">
        <f t="shared" si="123"/>
        <v>0</v>
      </c>
      <c r="KCW59" s="383">
        <f t="shared" si="123"/>
        <v>0</v>
      </c>
      <c r="KCX59" s="383">
        <f t="shared" si="123"/>
        <v>0</v>
      </c>
      <c r="KCY59" s="383">
        <f t="shared" si="123"/>
        <v>0</v>
      </c>
      <c r="KCZ59" s="383">
        <f t="shared" si="123"/>
        <v>0</v>
      </c>
      <c r="KDA59" s="383">
        <f t="shared" si="123"/>
        <v>0</v>
      </c>
      <c r="KDB59" s="383">
        <f t="shared" si="123"/>
        <v>0</v>
      </c>
      <c r="KDC59" s="383">
        <f t="shared" si="123"/>
        <v>0</v>
      </c>
      <c r="KDD59" s="383">
        <f t="shared" si="123"/>
        <v>0</v>
      </c>
      <c r="KDE59" s="383">
        <f t="shared" si="123"/>
        <v>0</v>
      </c>
      <c r="KDF59" s="383">
        <f t="shared" si="123"/>
        <v>0</v>
      </c>
      <c r="KDG59" s="383">
        <f t="shared" si="123"/>
        <v>0</v>
      </c>
      <c r="KDH59" s="383">
        <f t="shared" si="123"/>
        <v>0</v>
      </c>
      <c r="KDI59" s="383">
        <f t="shared" si="123"/>
        <v>0</v>
      </c>
      <c r="KDJ59" s="383">
        <f t="shared" si="123"/>
        <v>0</v>
      </c>
      <c r="KDK59" s="383">
        <f t="shared" si="123"/>
        <v>0</v>
      </c>
      <c r="KDL59" s="383">
        <f t="shared" si="123"/>
        <v>0</v>
      </c>
      <c r="KDM59" s="383">
        <f t="shared" si="123"/>
        <v>0</v>
      </c>
      <c r="KDN59" s="383">
        <f t="shared" si="123"/>
        <v>0</v>
      </c>
      <c r="KDO59" s="383">
        <f t="shared" si="123"/>
        <v>0</v>
      </c>
      <c r="KDP59" s="383">
        <f t="shared" si="123"/>
        <v>0</v>
      </c>
      <c r="KDQ59" s="383">
        <f t="shared" si="123"/>
        <v>0</v>
      </c>
      <c r="KDR59" s="383">
        <f t="shared" si="123"/>
        <v>0</v>
      </c>
      <c r="KDS59" s="383">
        <f t="shared" si="123"/>
        <v>0</v>
      </c>
      <c r="KDT59" s="383">
        <f t="shared" ref="KDT59:KGE59" si="124">KDT56</f>
        <v>0</v>
      </c>
      <c r="KDU59" s="383">
        <f t="shared" si="124"/>
        <v>0</v>
      </c>
      <c r="KDV59" s="383">
        <f t="shared" si="124"/>
        <v>0</v>
      </c>
      <c r="KDW59" s="383">
        <f t="shared" si="124"/>
        <v>0</v>
      </c>
      <c r="KDX59" s="383">
        <f t="shared" si="124"/>
        <v>0</v>
      </c>
      <c r="KDY59" s="383">
        <f t="shared" si="124"/>
        <v>0</v>
      </c>
      <c r="KDZ59" s="383">
        <f t="shared" si="124"/>
        <v>0</v>
      </c>
      <c r="KEA59" s="383">
        <f t="shared" si="124"/>
        <v>0</v>
      </c>
      <c r="KEB59" s="383">
        <f t="shared" si="124"/>
        <v>0</v>
      </c>
      <c r="KEC59" s="383">
        <f t="shared" si="124"/>
        <v>0</v>
      </c>
      <c r="KED59" s="383">
        <f t="shared" si="124"/>
        <v>0</v>
      </c>
      <c r="KEE59" s="383">
        <f t="shared" si="124"/>
        <v>0</v>
      </c>
      <c r="KEF59" s="383">
        <f t="shared" si="124"/>
        <v>0</v>
      </c>
      <c r="KEG59" s="383">
        <f t="shared" si="124"/>
        <v>0</v>
      </c>
      <c r="KEH59" s="383">
        <f t="shared" si="124"/>
        <v>0</v>
      </c>
      <c r="KEI59" s="383">
        <f t="shared" si="124"/>
        <v>0</v>
      </c>
      <c r="KEJ59" s="383">
        <f t="shared" si="124"/>
        <v>0</v>
      </c>
      <c r="KEK59" s="383">
        <f t="shared" si="124"/>
        <v>0</v>
      </c>
      <c r="KEL59" s="383">
        <f t="shared" si="124"/>
        <v>0</v>
      </c>
      <c r="KEM59" s="383">
        <f t="shared" si="124"/>
        <v>0</v>
      </c>
      <c r="KEN59" s="383">
        <f t="shared" si="124"/>
        <v>0</v>
      </c>
      <c r="KEO59" s="383">
        <f t="shared" si="124"/>
        <v>0</v>
      </c>
      <c r="KEP59" s="383">
        <f t="shared" si="124"/>
        <v>0</v>
      </c>
      <c r="KEQ59" s="383">
        <f t="shared" si="124"/>
        <v>0</v>
      </c>
      <c r="KER59" s="383">
        <f t="shared" si="124"/>
        <v>0</v>
      </c>
      <c r="KES59" s="383">
        <f t="shared" si="124"/>
        <v>0</v>
      </c>
      <c r="KET59" s="383">
        <f t="shared" si="124"/>
        <v>0</v>
      </c>
      <c r="KEU59" s="383">
        <f t="shared" si="124"/>
        <v>0</v>
      </c>
      <c r="KEV59" s="383">
        <f t="shared" si="124"/>
        <v>0</v>
      </c>
      <c r="KEW59" s="383">
        <f t="shared" si="124"/>
        <v>0</v>
      </c>
      <c r="KEX59" s="383">
        <f t="shared" si="124"/>
        <v>0</v>
      </c>
      <c r="KEY59" s="383">
        <f t="shared" si="124"/>
        <v>0</v>
      </c>
      <c r="KEZ59" s="383">
        <f t="shared" si="124"/>
        <v>0</v>
      </c>
      <c r="KFA59" s="383">
        <f t="shared" si="124"/>
        <v>0</v>
      </c>
      <c r="KFB59" s="383">
        <f t="shared" si="124"/>
        <v>0</v>
      </c>
      <c r="KFC59" s="383">
        <f t="shared" si="124"/>
        <v>0</v>
      </c>
      <c r="KFD59" s="383">
        <f t="shared" si="124"/>
        <v>0</v>
      </c>
      <c r="KFE59" s="383">
        <f t="shared" si="124"/>
        <v>0</v>
      </c>
      <c r="KFF59" s="383">
        <f t="shared" si="124"/>
        <v>0</v>
      </c>
      <c r="KFG59" s="383">
        <f t="shared" si="124"/>
        <v>0</v>
      </c>
      <c r="KFH59" s="383">
        <f t="shared" si="124"/>
        <v>0</v>
      </c>
      <c r="KFI59" s="383">
        <f t="shared" si="124"/>
        <v>0</v>
      </c>
      <c r="KFJ59" s="383">
        <f t="shared" si="124"/>
        <v>0</v>
      </c>
      <c r="KFK59" s="383">
        <f t="shared" si="124"/>
        <v>0</v>
      </c>
      <c r="KFL59" s="383">
        <f t="shared" si="124"/>
        <v>0</v>
      </c>
      <c r="KFM59" s="383">
        <f t="shared" si="124"/>
        <v>0</v>
      </c>
      <c r="KFN59" s="383">
        <f t="shared" si="124"/>
        <v>0</v>
      </c>
      <c r="KFO59" s="383">
        <f t="shared" si="124"/>
        <v>0</v>
      </c>
      <c r="KFP59" s="383">
        <f t="shared" si="124"/>
        <v>0</v>
      </c>
      <c r="KFQ59" s="383">
        <f t="shared" si="124"/>
        <v>0</v>
      </c>
      <c r="KFR59" s="383">
        <f t="shared" si="124"/>
        <v>0</v>
      </c>
      <c r="KFS59" s="383">
        <f t="shared" si="124"/>
        <v>0</v>
      </c>
      <c r="KFT59" s="383">
        <f t="shared" si="124"/>
        <v>0</v>
      </c>
      <c r="KFU59" s="383">
        <f t="shared" si="124"/>
        <v>0</v>
      </c>
      <c r="KFV59" s="383">
        <f t="shared" si="124"/>
        <v>0</v>
      </c>
      <c r="KFW59" s="383">
        <f t="shared" si="124"/>
        <v>0</v>
      </c>
      <c r="KFX59" s="383">
        <f t="shared" si="124"/>
        <v>0</v>
      </c>
      <c r="KFY59" s="383">
        <f t="shared" si="124"/>
        <v>0</v>
      </c>
      <c r="KFZ59" s="383">
        <f t="shared" si="124"/>
        <v>0</v>
      </c>
      <c r="KGA59" s="383">
        <f t="shared" si="124"/>
        <v>0</v>
      </c>
      <c r="KGB59" s="383">
        <f t="shared" si="124"/>
        <v>0</v>
      </c>
      <c r="KGC59" s="383">
        <f t="shared" si="124"/>
        <v>0</v>
      </c>
      <c r="KGD59" s="383">
        <f t="shared" si="124"/>
        <v>0</v>
      </c>
      <c r="KGE59" s="383">
        <f t="shared" si="124"/>
        <v>0</v>
      </c>
      <c r="KGF59" s="383">
        <f t="shared" ref="KGF59:KIQ59" si="125">KGF56</f>
        <v>0</v>
      </c>
      <c r="KGG59" s="383">
        <f t="shared" si="125"/>
        <v>0</v>
      </c>
      <c r="KGH59" s="383">
        <f t="shared" si="125"/>
        <v>0</v>
      </c>
      <c r="KGI59" s="383">
        <f t="shared" si="125"/>
        <v>0</v>
      </c>
      <c r="KGJ59" s="383">
        <f t="shared" si="125"/>
        <v>0</v>
      </c>
      <c r="KGK59" s="383">
        <f t="shared" si="125"/>
        <v>0</v>
      </c>
      <c r="KGL59" s="383">
        <f t="shared" si="125"/>
        <v>0</v>
      </c>
      <c r="KGM59" s="383">
        <f t="shared" si="125"/>
        <v>0</v>
      </c>
      <c r="KGN59" s="383">
        <f t="shared" si="125"/>
        <v>0</v>
      </c>
      <c r="KGO59" s="383">
        <f t="shared" si="125"/>
        <v>0</v>
      </c>
      <c r="KGP59" s="383">
        <f t="shared" si="125"/>
        <v>0</v>
      </c>
      <c r="KGQ59" s="383">
        <f t="shared" si="125"/>
        <v>0</v>
      </c>
      <c r="KGR59" s="383">
        <f t="shared" si="125"/>
        <v>0</v>
      </c>
      <c r="KGS59" s="383">
        <f t="shared" si="125"/>
        <v>0</v>
      </c>
      <c r="KGT59" s="383">
        <f t="shared" si="125"/>
        <v>0</v>
      </c>
      <c r="KGU59" s="383">
        <f t="shared" si="125"/>
        <v>0</v>
      </c>
      <c r="KGV59" s="383">
        <f t="shared" si="125"/>
        <v>0</v>
      </c>
      <c r="KGW59" s="383">
        <f t="shared" si="125"/>
        <v>0</v>
      </c>
      <c r="KGX59" s="383">
        <f t="shared" si="125"/>
        <v>0</v>
      </c>
      <c r="KGY59" s="383">
        <f t="shared" si="125"/>
        <v>0</v>
      </c>
      <c r="KGZ59" s="383">
        <f t="shared" si="125"/>
        <v>0</v>
      </c>
      <c r="KHA59" s="383">
        <f t="shared" si="125"/>
        <v>0</v>
      </c>
      <c r="KHB59" s="383">
        <f t="shared" si="125"/>
        <v>0</v>
      </c>
      <c r="KHC59" s="383">
        <f t="shared" si="125"/>
        <v>0</v>
      </c>
      <c r="KHD59" s="383">
        <f t="shared" si="125"/>
        <v>0</v>
      </c>
      <c r="KHE59" s="383">
        <f t="shared" si="125"/>
        <v>0</v>
      </c>
      <c r="KHF59" s="383">
        <f t="shared" si="125"/>
        <v>0</v>
      </c>
      <c r="KHG59" s="383">
        <f t="shared" si="125"/>
        <v>0</v>
      </c>
      <c r="KHH59" s="383">
        <f t="shared" si="125"/>
        <v>0</v>
      </c>
      <c r="KHI59" s="383">
        <f t="shared" si="125"/>
        <v>0</v>
      </c>
      <c r="KHJ59" s="383">
        <f t="shared" si="125"/>
        <v>0</v>
      </c>
      <c r="KHK59" s="383">
        <f t="shared" si="125"/>
        <v>0</v>
      </c>
      <c r="KHL59" s="383">
        <f t="shared" si="125"/>
        <v>0</v>
      </c>
      <c r="KHM59" s="383">
        <f t="shared" si="125"/>
        <v>0</v>
      </c>
      <c r="KHN59" s="383">
        <f t="shared" si="125"/>
        <v>0</v>
      </c>
      <c r="KHO59" s="383">
        <f t="shared" si="125"/>
        <v>0</v>
      </c>
      <c r="KHP59" s="383">
        <f t="shared" si="125"/>
        <v>0</v>
      </c>
      <c r="KHQ59" s="383">
        <f t="shared" si="125"/>
        <v>0</v>
      </c>
      <c r="KHR59" s="383">
        <f t="shared" si="125"/>
        <v>0</v>
      </c>
      <c r="KHS59" s="383">
        <f t="shared" si="125"/>
        <v>0</v>
      </c>
      <c r="KHT59" s="383">
        <f t="shared" si="125"/>
        <v>0</v>
      </c>
      <c r="KHU59" s="383">
        <f t="shared" si="125"/>
        <v>0</v>
      </c>
      <c r="KHV59" s="383">
        <f t="shared" si="125"/>
        <v>0</v>
      </c>
      <c r="KHW59" s="383">
        <f t="shared" si="125"/>
        <v>0</v>
      </c>
      <c r="KHX59" s="383">
        <f t="shared" si="125"/>
        <v>0</v>
      </c>
      <c r="KHY59" s="383">
        <f t="shared" si="125"/>
        <v>0</v>
      </c>
      <c r="KHZ59" s="383">
        <f t="shared" si="125"/>
        <v>0</v>
      </c>
      <c r="KIA59" s="383">
        <f t="shared" si="125"/>
        <v>0</v>
      </c>
      <c r="KIB59" s="383">
        <f t="shared" si="125"/>
        <v>0</v>
      </c>
      <c r="KIC59" s="383">
        <f t="shared" si="125"/>
        <v>0</v>
      </c>
      <c r="KID59" s="383">
        <f t="shared" si="125"/>
        <v>0</v>
      </c>
      <c r="KIE59" s="383">
        <f t="shared" si="125"/>
        <v>0</v>
      </c>
      <c r="KIF59" s="383">
        <f t="shared" si="125"/>
        <v>0</v>
      </c>
      <c r="KIG59" s="383">
        <f t="shared" si="125"/>
        <v>0</v>
      </c>
      <c r="KIH59" s="383">
        <f t="shared" si="125"/>
        <v>0</v>
      </c>
      <c r="KII59" s="383">
        <f t="shared" si="125"/>
        <v>0</v>
      </c>
      <c r="KIJ59" s="383">
        <f t="shared" si="125"/>
        <v>0</v>
      </c>
      <c r="KIK59" s="383">
        <f t="shared" si="125"/>
        <v>0</v>
      </c>
      <c r="KIL59" s="383">
        <f t="shared" si="125"/>
        <v>0</v>
      </c>
      <c r="KIM59" s="383">
        <f t="shared" si="125"/>
        <v>0</v>
      </c>
      <c r="KIN59" s="383">
        <f t="shared" si="125"/>
        <v>0</v>
      </c>
      <c r="KIO59" s="383">
        <f t="shared" si="125"/>
        <v>0</v>
      </c>
      <c r="KIP59" s="383">
        <f t="shared" si="125"/>
        <v>0</v>
      </c>
      <c r="KIQ59" s="383">
        <f t="shared" si="125"/>
        <v>0</v>
      </c>
      <c r="KIR59" s="383">
        <f t="shared" ref="KIR59:KLC59" si="126">KIR56</f>
        <v>0</v>
      </c>
      <c r="KIS59" s="383">
        <f t="shared" si="126"/>
        <v>0</v>
      </c>
      <c r="KIT59" s="383">
        <f t="shared" si="126"/>
        <v>0</v>
      </c>
      <c r="KIU59" s="383">
        <f t="shared" si="126"/>
        <v>0</v>
      </c>
      <c r="KIV59" s="383">
        <f t="shared" si="126"/>
        <v>0</v>
      </c>
      <c r="KIW59" s="383">
        <f t="shared" si="126"/>
        <v>0</v>
      </c>
      <c r="KIX59" s="383">
        <f t="shared" si="126"/>
        <v>0</v>
      </c>
      <c r="KIY59" s="383">
        <f t="shared" si="126"/>
        <v>0</v>
      </c>
      <c r="KIZ59" s="383">
        <f t="shared" si="126"/>
        <v>0</v>
      </c>
      <c r="KJA59" s="383">
        <f t="shared" si="126"/>
        <v>0</v>
      </c>
      <c r="KJB59" s="383">
        <f t="shared" si="126"/>
        <v>0</v>
      </c>
      <c r="KJC59" s="383">
        <f t="shared" si="126"/>
        <v>0</v>
      </c>
      <c r="KJD59" s="383">
        <f t="shared" si="126"/>
        <v>0</v>
      </c>
      <c r="KJE59" s="383">
        <f t="shared" si="126"/>
        <v>0</v>
      </c>
      <c r="KJF59" s="383">
        <f t="shared" si="126"/>
        <v>0</v>
      </c>
      <c r="KJG59" s="383">
        <f t="shared" si="126"/>
        <v>0</v>
      </c>
      <c r="KJH59" s="383">
        <f t="shared" si="126"/>
        <v>0</v>
      </c>
      <c r="KJI59" s="383">
        <f t="shared" si="126"/>
        <v>0</v>
      </c>
      <c r="KJJ59" s="383">
        <f t="shared" si="126"/>
        <v>0</v>
      </c>
      <c r="KJK59" s="383">
        <f t="shared" si="126"/>
        <v>0</v>
      </c>
      <c r="KJL59" s="383">
        <f t="shared" si="126"/>
        <v>0</v>
      </c>
      <c r="KJM59" s="383">
        <f t="shared" si="126"/>
        <v>0</v>
      </c>
      <c r="KJN59" s="383">
        <f t="shared" si="126"/>
        <v>0</v>
      </c>
      <c r="KJO59" s="383">
        <f t="shared" si="126"/>
        <v>0</v>
      </c>
      <c r="KJP59" s="383">
        <f t="shared" si="126"/>
        <v>0</v>
      </c>
      <c r="KJQ59" s="383">
        <f t="shared" si="126"/>
        <v>0</v>
      </c>
      <c r="KJR59" s="383">
        <f t="shared" si="126"/>
        <v>0</v>
      </c>
      <c r="KJS59" s="383">
        <f t="shared" si="126"/>
        <v>0</v>
      </c>
      <c r="KJT59" s="383">
        <f t="shared" si="126"/>
        <v>0</v>
      </c>
      <c r="KJU59" s="383">
        <f t="shared" si="126"/>
        <v>0</v>
      </c>
      <c r="KJV59" s="383">
        <f t="shared" si="126"/>
        <v>0</v>
      </c>
      <c r="KJW59" s="383">
        <f t="shared" si="126"/>
        <v>0</v>
      </c>
      <c r="KJX59" s="383">
        <f t="shared" si="126"/>
        <v>0</v>
      </c>
      <c r="KJY59" s="383">
        <f t="shared" si="126"/>
        <v>0</v>
      </c>
      <c r="KJZ59" s="383">
        <f t="shared" si="126"/>
        <v>0</v>
      </c>
      <c r="KKA59" s="383">
        <f t="shared" si="126"/>
        <v>0</v>
      </c>
      <c r="KKB59" s="383">
        <f t="shared" si="126"/>
        <v>0</v>
      </c>
      <c r="KKC59" s="383">
        <f t="shared" si="126"/>
        <v>0</v>
      </c>
      <c r="KKD59" s="383">
        <f t="shared" si="126"/>
        <v>0</v>
      </c>
      <c r="KKE59" s="383">
        <f t="shared" si="126"/>
        <v>0</v>
      </c>
      <c r="KKF59" s="383">
        <f t="shared" si="126"/>
        <v>0</v>
      </c>
      <c r="KKG59" s="383">
        <f t="shared" si="126"/>
        <v>0</v>
      </c>
      <c r="KKH59" s="383">
        <f t="shared" si="126"/>
        <v>0</v>
      </c>
      <c r="KKI59" s="383">
        <f t="shared" si="126"/>
        <v>0</v>
      </c>
      <c r="KKJ59" s="383">
        <f t="shared" si="126"/>
        <v>0</v>
      </c>
      <c r="KKK59" s="383">
        <f t="shared" si="126"/>
        <v>0</v>
      </c>
      <c r="KKL59" s="383">
        <f t="shared" si="126"/>
        <v>0</v>
      </c>
      <c r="KKM59" s="383">
        <f t="shared" si="126"/>
        <v>0</v>
      </c>
      <c r="KKN59" s="383">
        <f t="shared" si="126"/>
        <v>0</v>
      </c>
      <c r="KKO59" s="383">
        <f t="shared" si="126"/>
        <v>0</v>
      </c>
      <c r="KKP59" s="383">
        <f t="shared" si="126"/>
        <v>0</v>
      </c>
      <c r="KKQ59" s="383">
        <f t="shared" si="126"/>
        <v>0</v>
      </c>
      <c r="KKR59" s="383">
        <f t="shared" si="126"/>
        <v>0</v>
      </c>
      <c r="KKS59" s="383">
        <f t="shared" si="126"/>
        <v>0</v>
      </c>
      <c r="KKT59" s="383">
        <f t="shared" si="126"/>
        <v>0</v>
      </c>
      <c r="KKU59" s="383">
        <f t="shared" si="126"/>
        <v>0</v>
      </c>
      <c r="KKV59" s="383">
        <f t="shared" si="126"/>
        <v>0</v>
      </c>
      <c r="KKW59" s="383">
        <f t="shared" si="126"/>
        <v>0</v>
      </c>
      <c r="KKX59" s="383">
        <f t="shared" si="126"/>
        <v>0</v>
      </c>
      <c r="KKY59" s="383">
        <f t="shared" si="126"/>
        <v>0</v>
      </c>
      <c r="KKZ59" s="383">
        <f t="shared" si="126"/>
        <v>0</v>
      </c>
      <c r="KLA59" s="383">
        <f t="shared" si="126"/>
        <v>0</v>
      </c>
      <c r="KLB59" s="383">
        <f t="shared" si="126"/>
        <v>0</v>
      </c>
      <c r="KLC59" s="383">
        <f t="shared" si="126"/>
        <v>0</v>
      </c>
      <c r="KLD59" s="383">
        <f t="shared" ref="KLD59:KNO59" si="127">KLD56</f>
        <v>0</v>
      </c>
      <c r="KLE59" s="383">
        <f t="shared" si="127"/>
        <v>0</v>
      </c>
      <c r="KLF59" s="383">
        <f t="shared" si="127"/>
        <v>0</v>
      </c>
      <c r="KLG59" s="383">
        <f t="shared" si="127"/>
        <v>0</v>
      </c>
      <c r="KLH59" s="383">
        <f t="shared" si="127"/>
        <v>0</v>
      </c>
      <c r="KLI59" s="383">
        <f t="shared" si="127"/>
        <v>0</v>
      </c>
      <c r="KLJ59" s="383">
        <f t="shared" si="127"/>
        <v>0</v>
      </c>
      <c r="KLK59" s="383">
        <f t="shared" si="127"/>
        <v>0</v>
      </c>
      <c r="KLL59" s="383">
        <f t="shared" si="127"/>
        <v>0</v>
      </c>
      <c r="KLM59" s="383">
        <f t="shared" si="127"/>
        <v>0</v>
      </c>
      <c r="KLN59" s="383">
        <f t="shared" si="127"/>
        <v>0</v>
      </c>
      <c r="KLO59" s="383">
        <f t="shared" si="127"/>
        <v>0</v>
      </c>
      <c r="KLP59" s="383">
        <f t="shared" si="127"/>
        <v>0</v>
      </c>
      <c r="KLQ59" s="383">
        <f t="shared" si="127"/>
        <v>0</v>
      </c>
      <c r="KLR59" s="383">
        <f t="shared" si="127"/>
        <v>0</v>
      </c>
      <c r="KLS59" s="383">
        <f t="shared" si="127"/>
        <v>0</v>
      </c>
      <c r="KLT59" s="383">
        <f t="shared" si="127"/>
        <v>0</v>
      </c>
      <c r="KLU59" s="383">
        <f t="shared" si="127"/>
        <v>0</v>
      </c>
      <c r="KLV59" s="383">
        <f t="shared" si="127"/>
        <v>0</v>
      </c>
      <c r="KLW59" s="383">
        <f t="shared" si="127"/>
        <v>0</v>
      </c>
      <c r="KLX59" s="383">
        <f t="shared" si="127"/>
        <v>0</v>
      </c>
      <c r="KLY59" s="383">
        <f t="shared" si="127"/>
        <v>0</v>
      </c>
      <c r="KLZ59" s="383">
        <f t="shared" si="127"/>
        <v>0</v>
      </c>
      <c r="KMA59" s="383">
        <f t="shared" si="127"/>
        <v>0</v>
      </c>
      <c r="KMB59" s="383">
        <f t="shared" si="127"/>
        <v>0</v>
      </c>
      <c r="KMC59" s="383">
        <f t="shared" si="127"/>
        <v>0</v>
      </c>
      <c r="KMD59" s="383">
        <f t="shared" si="127"/>
        <v>0</v>
      </c>
      <c r="KME59" s="383">
        <f t="shared" si="127"/>
        <v>0</v>
      </c>
      <c r="KMF59" s="383">
        <f t="shared" si="127"/>
        <v>0</v>
      </c>
      <c r="KMG59" s="383">
        <f t="shared" si="127"/>
        <v>0</v>
      </c>
      <c r="KMH59" s="383">
        <f t="shared" si="127"/>
        <v>0</v>
      </c>
      <c r="KMI59" s="383">
        <f t="shared" si="127"/>
        <v>0</v>
      </c>
      <c r="KMJ59" s="383">
        <f t="shared" si="127"/>
        <v>0</v>
      </c>
      <c r="KMK59" s="383">
        <f t="shared" si="127"/>
        <v>0</v>
      </c>
      <c r="KML59" s="383">
        <f t="shared" si="127"/>
        <v>0</v>
      </c>
      <c r="KMM59" s="383">
        <f t="shared" si="127"/>
        <v>0</v>
      </c>
      <c r="KMN59" s="383">
        <f t="shared" si="127"/>
        <v>0</v>
      </c>
      <c r="KMO59" s="383">
        <f t="shared" si="127"/>
        <v>0</v>
      </c>
      <c r="KMP59" s="383">
        <f t="shared" si="127"/>
        <v>0</v>
      </c>
      <c r="KMQ59" s="383">
        <f t="shared" si="127"/>
        <v>0</v>
      </c>
      <c r="KMR59" s="383">
        <f t="shared" si="127"/>
        <v>0</v>
      </c>
      <c r="KMS59" s="383">
        <f t="shared" si="127"/>
        <v>0</v>
      </c>
      <c r="KMT59" s="383">
        <f t="shared" si="127"/>
        <v>0</v>
      </c>
      <c r="KMU59" s="383">
        <f t="shared" si="127"/>
        <v>0</v>
      </c>
      <c r="KMV59" s="383">
        <f t="shared" si="127"/>
        <v>0</v>
      </c>
      <c r="KMW59" s="383">
        <f t="shared" si="127"/>
        <v>0</v>
      </c>
      <c r="KMX59" s="383">
        <f t="shared" si="127"/>
        <v>0</v>
      </c>
      <c r="KMY59" s="383">
        <f t="shared" si="127"/>
        <v>0</v>
      </c>
      <c r="KMZ59" s="383">
        <f t="shared" si="127"/>
        <v>0</v>
      </c>
      <c r="KNA59" s="383">
        <f t="shared" si="127"/>
        <v>0</v>
      </c>
      <c r="KNB59" s="383">
        <f t="shared" si="127"/>
        <v>0</v>
      </c>
      <c r="KNC59" s="383">
        <f t="shared" si="127"/>
        <v>0</v>
      </c>
      <c r="KND59" s="383">
        <f t="shared" si="127"/>
        <v>0</v>
      </c>
      <c r="KNE59" s="383">
        <f t="shared" si="127"/>
        <v>0</v>
      </c>
      <c r="KNF59" s="383">
        <f t="shared" si="127"/>
        <v>0</v>
      </c>
      <c r="KNG59" s="383">
        <f t="shared" si="127"/>
        <v>0</v>
      </c>
      <c r="KNH59" s="383">
        <f t="shared" si="127"/>
        <v>0</v>
      </c>
      <c r="KNI59" s="383">
        <f t="shared" si="127"/>
        <v>0</v>
      </c>
      <c r="KNJ59" s="383">
        <f t="shared" si="127"/>
        <v>0</v>
      </c>
      <c r="KNK59" s="383">
        <f t="shared" si="127"/>
        <v>0</v>
      </c>
      <c r="KNL59" s="383">
        <f t="shared" si="127"/>
        <v>0</v>
      </c>
      <c r="KNM59" s="383">
        <f t="shared" si="127"/>
        <v>0</v>
      </c>
      <c r="KNN59" s="383">
        <f t="shared" si="127"/>
        <v>0</v>
      </c>
      <c r="KNO59" s="383">
        <f t="shared" si="127"/>
        <v>0</v>
      </c>
      <c r="KNP59" s="383">
        <f t="shared" ref="KNP59:KQA59" si="128">KNP56</f>
        <v>0</v>
      </c>
      <c r="KNQ59" s="383">
        <f t="shared" si="128"/>
        <v>0</v>
      </c>
      <c r="KNR59" s="383">
        <f t="shared" si="128"/>
        <v>0</v>
      </c>
      <c r="KNS59" s="383">
        <f t="shared" si="128"/>
        <v>0</v>
      </c>
      <c r="KNT59" s="383">
        <f t="shared" si="128"/>
        <v>0</v>
      </c>
      <c r="KNU59" s="383">
        <f t="shared" si="128"/>
        <v>0</v>
      </c>
      <c r="KNV59" s="383">
        <f t="shared" si="128"/>
        <v>0</v>
      </c>
      <c r="KNW59" s="383">
        <f t="shared" si="128"/>
        <v>0</v>
      </c>
      <c r="KNX59" s="383">
        <f t="shared" si="128"/>
        <v>0</v>
      </c>
      <c r="KNY59" s="383">
        <f t="shared" si="128"/>
        <v>0</v>
      </c>
      <c r="KNZ59" s="383">
        <f t="shared" si="128"/>
        <v>0</v>
      </c>
      <c r="KOA59" s="383">
        <f t="shared" si="128"/>
        <v>0</v>
      </c>
      <c r="KOB59" s="383">
        <f t="shared" si="128"/>
        <v>0</v>
      </c>
      <c r="KOC59" s="383">
        <f t="shared" si="128"/>
        <v>0</v>
      </c>
      <c r="KOD59" s="383">
        <f t="shared" si="128"/>
        <v>0</v>
      </c>
      <c r="KOE59" s="383">
        <f t="shared" si="128"/>
        <v>0</v>
      </c>
      <c r="KOF59" s="383">
        <f t="shared" si="128"/>
        <v>0</v>
      </c>
      <c r="KOG59" s="383">
        <f t="shared" si="128"/>
        <v>0</v>
      </c>
      <c r="KOH59" s="383">
        <f t="shared" si="128"/>
        <v>0</v>
      </c>
      <c r="KOI59" s="383">
        <f t="shared" si="128"/>
        <v>0</v>
      </c>
      <c r="KOJ59" s="383">
        <f t="shared" si="128"/>
        <v>0</v>
      </c>
      <c r="KOK59" s="383">
        <f t="shared" si="128"/>
        <v>0</v>
      </c>
      <c r="KOL59" s="383">
        <f t="shared" si="128"/>
        <v>0</v>
      </c>
      <c r="KOM59" s="383">
        <f t="shared" si="128"/>
        <v>0</v>
      </c>
      <c r="KON59" s="383">
        <f t="shared" si="128"/>
        <v>0</v>
      </c>
      <c r="KOO59" s="383">
        <f t="shared" si="128"/>
        <v>0</v>
      </c>
      <c r="KOP59" s="383">
        <f t="shared" si="128"/>
        <v>0</v>
      </c>
      <c r="KOQ59" s="383">
        <f t="shared" si="128"/>
        <v>0</v>
      </c>
      <c r="KOR59" s="383">
        <f t="shared" si="128"/>
        <v>0</v>
      </c>
      <c r="KOS59" s="383">
        <f t="shared" si="128"/>
        <v>0</v>
      </c>
      <c r="KOT59" s="383">
        <f t="shared" si="128"/>
        <v>0</v>
      </c>
      <c r="KOU59" s="383">
        <f t="shared" si="128"/>
        <v>0</v>
      </c>
      <c r="KOV59" s="383">
        <f t="shared" si="128"/>
        <v>0</v>
      </c>
      <c r="KOW59" s="383">
        <f t="shared" si="128"/>
        <v>0</v>
      </c>
      <c r="KOX59" s="383">
        <f t="shared" si="128"/>
        <v>0</v>
      </c>
      <c r="KOY59" s="383">
        <f t="shared" si="128"/>
        <v>0</v>
      </c>
      <c r="KOZ59" s="383">
        <f t="shared" si="128"/>
        <v>0</v>
      </c>
      <c r="KPA59" s="383">
        <f t="shared" si="128"/>
        <v>0</v>
      </c>
      <c r="KPB59" s="383">
        <f t="shared" si="128"/>
        <v>0</v>
      </c>
      <c r="KPC59" s="383">
        <f t="shared" si="128"/>
        <v>0</v>
      </c>
      <c r="KPD59" s="383">
        <f t="shared" si="128"/>
        <v>0</v>
      </c>
      <c r="KPE59" s="383">
        <f t="shared" si="128"/>
        <v>0</v>
      </c>
      <c r="KPF59" s="383">
        <f t="shared" si="128"/>
        <v>0</v>
      </c>
      <c r="KPG59" s="383">
        <f t="shared" si="128"/>
        <v>0</v>
      </c>
      <c r="KPH59" s="383">
        <f t="shared" si="128"/>
        <v>0</v>
      </c>
      <c r="KPI59" s="383">
        <f t="shared" si="128"/>
        <v>0</v>
      </c>
      <c r="KPJ59" s="383">
        <f t="shared" si="128"/>
        <v>0</v>
      </c>
      <c r="KPK59" s="383">
        <f t="shared" si="128"/>
        <v>0</v>
      </c>
      <c r="KPL59" s="383">
        <f t="shared" si="128"/>
        <v>0</v>
      </c>
      <c r="KPM59" s="383">
        <f t="shared" si="128"/>
        <v>0</v>
      </c>
      <c r="KPN59" s="383">
        <f t="shared" si="128"/>
        <v>0</v>
      </c>
      <c r="KPO59" s="383">
        <f t="shared" si="128"/>
        <v>0</v>
      </c>
      <c r="KPP59" s="383">
        <f t="shared" si="128"/>
        <v>0</v>
      </c>
      <c r="KPQ59" s="383">
        <f t="shared" si="128"/>
        <v>0</v>
      </c>
      <c r="KPR59" s="383">
        <f t="shared" si="128"/>
        <v>0</v>
      </c>
      <c r="KPS59" s="383">
        <f t="shared" si="128"/>
        <v>0</v>
      </c>
      <c r="KPT59" s="383">
        <f t="shared" si="128"/>
        <v>0</v>
      </c>
      <c r="KPU59" s="383">
        <f t="shared" si="128"/>
        <v>0</v>
      </c>
      <c r="KPV59" s="383">
        <f t="shared" si="128"/>
        <v>0</v>
      </c>
      <c r="KPW59" s="383">
        <f t="shared" si="128"/>
        <v>0</v>
      </c>
      <c r="KPX59" s="383">
        <f t="shared" si="128"/>
        <v>0</v>
      </c>
      <c r="KPY59" s="383">
        <f t="shared" si="128"/>
        <v>0</v>
      </c>
      <c r="KPZ59" s="383">
        <f t="shared" si="128"/>
        <v>0</v>
      </c>
      <c r="KQA59" s="383">
        <f t="shared" si="128"/>
        <v>0</v>
      </c>
      <c r="KQB59" s="383">
        <f t="shared" ref="KQB59:KSM59" si="129">KQB56</f>
        <v>0</v>
      </c>
      <c r="KQC59" s="383">
        <f t="shared" si="129"/>
        <v>0</v>
      </c>
      <c r="KQD59" s="383">
        <f t="shared" si="129"/>
        <v>0</v>
      </c>
      <c r="KQE59" s="383">
        <f t="shared" si="129"/>
        <v>0</v>
      </c>
      <c r="KQF59" s="383">
        <f t="shared" si="129"/>
        <v>0</v>
      </c>
      <c r="KQG59" s="383">
        <f t="shared" si="129"/>
        <v>0</v>
      </c>
      <c r="KQH59" s="383">
        <f t="shared" si="129"/>
        <v>0</v>
      </c>
      <c r="KQI59" s="383">
        <f t="shared" si="129"/>
        <v>0</v>
      </c>
      <c r="KQJ59" s="383">
        <f t="shared" si="129"/>
        <v>0</v>
      </c>
      <c r="KQK59" s="383">
        <f t="shared" si="129"/>
        <v>0</v>
      </c>
      <c r="KQL59" s="383">
        <f t="shared" si="129"/>
        <v>0</v>
      </c>
      <c r="KQM59" s="383">
        <f t="shared" si="129"/>
        <v>0</v>
      </c>
      <c r="KQN59" s="383">
        <f t="shared" si="129"/>
        <v>0</v>
      </c>
      <c r="KQO59" s="383">
        <f t="shared" si="129"/>
        <v>0</v>
      </c>
      <c r="KQP59" s="383">
        <f t="shared" si="129"/>
        <v>0</v>
      </c>
      <c r="KQQ59" s="383">
        <f t="shared" si="129"/>
        <v>0</v>
      </c>
      <c r="KQR59" s="383">
        <f t="shared" si="129"/>
        <v>0</v>
      </c>
      <c r="KQS59" s="383">
        <f t="shared" si="129"/>
        <v>0</v>
      </c>
      <c r="KQT59" s="383">
        <f t="shared" si="129"/>
        <v>0</v>
      </c>
      <c r="KQU59" s="383">
        <f t="shared" si="129"/>
        <v>0</v>
      </c>
      <c r="KQV59" s="383">
        <f t="shared" si="129"/>
        <v>0</v>
      </c>
      <c r="KQW59" s="383">
        <f t="shared" si="129"/>
        <v>0</v>
      </c>
      <c r="KQX59" s="383">
        <f t="shared" si="129"/>
        <v>0</v>
      </c>
      <c r="KQY59" s="383">
        <f t="shared" si="129"/>
        <v>0</v>
      </c>
      <c r="KQZ59" s="383">
        <f t="shared" si="129"/>
        <v>0</v>
      </c>
      <c r="KRA59" s="383">
        <f t="shared" si="129"/>
        <v>0</v>
      </c>
      <c r="KRB59" s="383">
        <f t="shared" si="129"/>
        <v>0</v>
      </c>
      <c r="KRC59" s="383">
        <f t="shared" si="129"/>
        <v>0</v>
      </c>
      <c r="KRD59" s="383">
        <f t="shared" si="129"/>
        <v>0</v>
      </c>
      <c r="KRE59" s="383">
        <f t="shared" si="129"/>
        <v>0</v>
      </c>
      <c r="KRF59" s="383">
        <f t="shared" si="129"/>
        <v>0</v>
      </c>
      <c r="KRG59" s="383">
        <f t="shared" si="129"/>
        <v>0</v>
      </c>
      <c r="KRH59" s="383">
        <f t="shared" si="129"/>
        <v>0</v>
      </c>
      <c r="KRI59" s="383">
        <f t="shared" si="129"/>
        <v>0</v>
      </c>
      <c r="KRJ59" s="383">
        <f t="shared" si="129"/>
        <v>0</v>
      </c>
      <c r="KRK59" s="383">
        <f t="shared" si="129"/>
        <v>0</v>
      </c>
      <c r="KRL59" s="383">
        <f t="shared" si="129"/>
        <v>0</v>
      </c>
      <c r="KRM59" s="383">
        <f t="shared" si="129"/>
        <v>0</v>
      </c>
      <c r="KRN59" s="383">
        <f t="shared" si="129"/>
        <v>0</v>
      </c>
      <c r="KRO59" s="383">
        <f t="shared" si="129"/>
        <v>0</v>
      </c>
      <c r="KRP59" s="383">
        <f t="shared" si="129"/>
        <v>0</v>
      </c>
      <c r="KRQ59" s="383">
        <f t="shared" si="129"/>
        <v>0</v>
      </c>
      <c r="KRR59" s="383">
        <f t="shared" si="129"/>
        <v>0</v>
      </c>
      <c r="KRS59" s="383">
        <f t="shared" si="129"/>
        <v>0</v>
      </c>
      <c r="KRT59" s="383">
        <f t="shared" si="129"/>
        <v>0</v>
      </c>
      <c r="KRU59" s="383">
        <f t="shared" si="129"/>
        <v>0</v>
      </c>
      <c r="KRV59" s="383">
        <f t="shared" si="129"/>
        <v>0</v>
      </c>
      <c r="KRW59" s="383">
        <f t="shared" si="129"/>
        <v>0</v>
      </c>
      <c r="KRX59" s="383">
        <f t="shared" si="129"/>
        <v>0</v>
      </c>
      <c r="KRY59" s="383">
        <f t="shared" si="129"/>
        <v>0</v>
      </c>
      <c r="KRZ59" s="383">
        <f t="shared" si="129"/>
        <v>0</v>
      </c>
      <c r="KSA59" s="383">
        <f t="shared" si="129"/>
        <v>0</v>
      </c>
      <c r="KSB59" s="383">
        <f t="shared" si="129"/>
        <v>0</v>
      </c>
      <c r="KSC59" s="383">
        <f t="shared" si="129"/>
        <v>0</v>
      </c>
      <c r="KSD59" s="383">
        <f t="shared" si="129"/>
        <v>0</v>
      </c>
      <c r="KSE59" s="383">
        <f t="shared" si="129"/>
        <v>0</v>
      </c>
      <c r="KSF59" s="383">
        <f t="shared" si="129"/>
        <v>0</v>
      </c>
      <c r="KSG59" s="383">
        <f t="shared" si="129"/>
        <v>0</v>
      </c>
      <c r="KSH59" s="383">
        <f t="shared" si="129"/>
        <v>0</v>
      </c>
      <c r="KSI59" s="383">
        <f t="shared" si="129"/>
        <v>0</v>
      </c>
      <c r="KSJ59" s="383">
        <f t="shared" si="129"/>
        <v>0</v>
      </c>
      <c r="KSK59" s="383">
        <f t="shared" si="129"/>
        <v>0</v>
      </c>
      <c r="KSL59" s="383">
        <f t="shared" si="129"/>
        <v>0</v>
      </c>
      <c r="KSM59" s="383">
        <f t="shared" si="129"/>
        <v>0</v>
      </c>
      <c r="KSN59" s="383">
        <f t="shared" ref="KSN59:KUY59" si="130">KSN56</f>
        <v>0</v>
      </c>
      <c r="KSO59" s="383">
        <f t="shared" si="130"/>
        <v>0</v>
      </c>
      <c r="KSP59" s="383">
        <f t="shared" si="130"/>
        <v>0</v>
      </c>
      <c r="KSQ59" s="383">
        <f t="shared" si="130"/>
        <v>0</v>
      </c>
      <c r="KSR59" s="383">
        <f t="shared" si="130"/>
        <v>0</v>
      </c>
      <c r="KSS59" s="383">
        <f t="shared" si="130"/>
        <v>0</v>
      </c>
      <c r="KST59" s="383">
        <f t="shared" si="130"/>
        <v>0</v>
      </c>
      <c r="KSU59" s="383">
        <f t="shared" si="130"/>
        <v>0</v>
      </c>
      <c r="KSV59" s="383">
        <f t="shared" si="130"/>
        <v>0</v>
      </c>
      <c r="KSW59" s="383">
        <f t="shared" si="130"/>
        <v>0</v>
      </c>
      <c r="KSX59" s="383">
        <f t="shared" si="130"/>
        <v>0</v>
      </c>
      <c r="KSY59" s="383">
        <f t="shared" si="130"/>
        <v>0</v>
      </c>
      <c r="KSZ59" s="383">
        <f t="shared" si="130"/>
        <v>0</v>
      </c>
      <c r="KTA59" s="383">
        <f t="shared" si="130"/>
        <v>0</v>
      </c>
      <c r="KTB59" s="383">
        <f t="shared" si="130"/>
        <v>0</v>
      </c>
      <c r="KTC59" s="383">
        <f t="shared" si="130"/>
        <v>0</v>
      </c>
      <c r="KTD59" s="383">
        <f t="shared" si="130"/>
        <v>0</v>
      </c>
      <c r="KTE59" s="383">
        <f t="shared" si="130"/>
        <v>0</v>
      </c>
      <c r="KTF59" s="383">
        <f t="shared" si="130"/>
        <v>0</v>
      </c>
      <c r="KTG59" s="383">
        <f t="shared" si="130"/>
        <v>0</v>
      </c>
      <c r="KTH59" s="383">
        <f t="shared" si="130"/>
        <v>0</v>
      </c>
      <c r="KTI59" s="383">
        <f t="shared" si="130"/>
        <v>0</v>
      </c>
      <c r="KTJ59" s="383">
        <f t="shared" si="130"/>
        <v>0</v>
      </c>
      <c r="KTK59" s="383">
        <f t="shared" si="130"/>
        <v>0</v>
      </c>
      <c r="KTL59" s="383">
        <f t="shared" si="130"/>
        <v>0</v>
      </c>
      <c r="KTM59" s="383">
        <f t="shared" si="130"/>
        <v>0</v>
      </c>
      <c r="KTN59" s="383">
        <f t="shared" si="130"/>
        <v>0</v>
      </c>
      <c r="KTO59" s="383">
        <f t="shared" si="130"/>
        <v>0</v>
      </c>
      <c r="KTP59" s="383">
        <f t="shared" si="130"/>
        <v>0</v>
      </c>
      <c r="KTQ59" s="383">
        <f t="shared" si="130"/>
        <v>0</v>
      </c>
      <c r="KTR59" s="383">
        <f t="shared" si="130"/>
        <v>0</v>
      </c>
      <c r="KTS59" s="383">
        <f t="shared" si="130"/>
        <v>0</v>
      </c>
      <c r="KTT59" s="383">
        <f t="shared" si="130"/>
        <v>0</v>
      </c>
      <c r="KTU59" s="383">
        <f t="shared" si="130"/>
        <v>0</v>
      </c>
      <c r="KTV59" s="383">
        <f t="shared" si="130"/>
        <v>0</v>
      </c>
      <c r="KTW59" s="383">
        <f t="shared" si="130"/>
        <v>0</v>
      </c>
      <c r="KTX59" s="383">
        <f t="shared" si="130"/>
        <v>0</v>
      </c>
      <c r="KTY59" s="383">
        <f t="shared" si="130"/>
        <v>0</v>
      </c>
      <c r="KTZ59" s="383">
        <f t="shared" si="130"/>
        <v>0</v>
      </c>
      <c r="KUA59" s="383">
        <f t="shared" si="130"/>
        <v>0</v>
      </c>
      <c r="KUB59" s="383">
        <f t="shared" si="130"/>
        <v>0</v>
      </c>
      <c r="KUC59" s="383">
        <f t="shared" si="130"/>
        <v>0</v>
      </c>
      <c r="KUD59" s="383">
        <f t="shared" si="130"/>
        <v>0</v>
      </c>
      <c r="KUE59" s="383">
        <f t="shared" si="130"/>
        <v>0</v>
      </c>
      <c r="KUF59" s="383">
        <f t="shared" si="130"/>
        <v>0</v>
      </c>
      <c r="KUG59" s="383">
        <f t="shared" si="130"/>
        <v>0</v>
      </c>
      <c r="KUH59" s="383">
        <f t="shared" si="130"/>
        <v>0</v>
      </c>
      <c r="KUI59" s="383">
        <f t="shared" si="130"/>
        <v>0</v>
      </c>
      <c r="KUJ59" s="383">
        <f t="shared" si="130"/>
        <v>0</v>
      </c>
      <c r="KUK59" s="383">
        <f t="shared" si="130"/>
        <v>0</v>
      </c>
      <c r="KUL59" s="383">
        <f t="shared" si="130"/>
        <v>0</v>
      </c>
      <c r="KUM59" s="383">
        <f t="shared" si="130"/>
        <v>0</v>
      </c>
      <c r="KUN59" s="383">
        <f t="shared" si="130"/>
        <v>0</v>
      </c>
      <c r="KUO59" s="383">
        <f t="shared" si="130"/>
        <v>0</v>
      </c>
      <c r="KUP59" s="383">
        <f t="shared" si="130"/>
        <v>0</v>
      </c>
      <c r="KUQ59" s="383">
        <f t="shared" si="130"/>
        <v>0</v>
      </c>
      <c r="KUR59" s="383">
        <f t="shared" si="130"/>
        <v>0</v>
      </c>
      <c r="KUS59" s="383">
        <f t="shared" si="130"/>
        <v>0</v>
      </c>
      <c r="KUT59" s="383">
        <f t="shared" si="130"/>
        <v>0</v>
      </c>
      <c r="KUU59" s="383">
        <f t="shared" si="130"/>
        <v>0</v>
      </c>
      <c r="KUV59" s="383">
        <f t="shared" si="130"/>
        <v>0</v>
      </c>
      <c r="KUW59" s="383">
        <f t="shared" si="130"/>
        <v>0</v>
      </c>
      <c r="KUX59" s="383">
        <f t="shared" si="130"/>
        <v>0</v>
      </c>
      <c r="KUY59" s="383">
        <f t="shared" si="130"/>
        <v>0</v>
      </c>
      <c r="KUZ59" s="383">
        <f t="shared" ref="KUZ59:KXK59" si="131">KUZ56</f>
        <v>0</v>
      </c>
      <c r="KVA59" s="383">
        <f t="shared" si="131"/>
        <v>0</v>
      </c>
      <c r="KVB59" s="383">
        <f t="shared" si="131"/>
        <v>0</v>
      </c>
      <c r="KVC59" s="383">
        <f t="shared" si="131"/>
        <v>0</v>
      </c>
      <c r="KVD59" s="383">
        <f t="shared" si="131"/>
        <v>0</v>
      </c>
      <c r="KVE59" s="383">
        <f t="shared" si="131"/>
        <v>0</v>
      </c>
      <c r="KVF59" s="383">
        <f t="shared" si="131"/>
        <v>0</v>
      </c>
      <c r="KVG59" s="383">
        <f t="shared" si="131"/>
        <v>0</v>
      </c>
      <c r="KVH59" s="383">
        <f t="shared" si="131"/>
        <v>0</v>
      </c>
      <c r="KVI59" s="383">
        <f t="shared" si="131"/>
        <v>0</v>
      </c>
      <c r="KVJ59" s="383">
        <f t="shared" si="131"/>
        <v>0</v>
      </c>
      <c r="KVK59" s="383">
        <f t="shared" si="131"/>
        <v>0</v>
      </c>
      <c r="KVL59" s="383">
        <f t="shared" si="131"/>
        <v>0</v>
      </c>
      <c r="KVM59" s="383">
        <f t="shared" si="131"/>
        <v>0</v>
      </c>
      <c r="KVN59" s="383">
        <f t="shared" si="131"/>
        <v>0</v>
      </c>
      <c r="KVO59" s="383">
        <f t="shared" si="131"/>
        <v>0</v>
      </c>
      <c r="KVP59" s="383">
        <f t="shared" si="131"/>
        <v>0</v>
      </c>
      <c r="KVQ59" s="383">
        <f t="shared" si="131"/>
        <v>0</v>
      </c>
      <c r="KVR59" s="383">
        <f t="shared" si="131"/>
        <v>0</v>
      </c>
      <c r="KVS59" s="383">
        <f t="shared" si="131"/>
        <v>0</v>
      </c>
      <c r="KVT59" s="383">
        <f t="shared" si="131"/>
        <v>0</v>
      </c>
      <c r="KVU59" s="383">
        <f t="shared" si="131"/>
        <v>0</v>
      </c>
      <c r="KVV59" s="383">
        <f t="shared" si="131"/>
        <v>0</v>
      </c>
      <c r="KVW59" s="383">
        <f t="shared" si="131"/>
        <v>0</v>
      </c>
      <c r="KVX59" s="383">
        <f t="shared" si="131"/>
        <v>0</v>
      </c>
      <c r="KVY59" s="383">
        <f t="shared" si="131"/>
        <v>0</v>
      </c>
      <c r="KVZ59" s="383">
        <f t="shared" si="131"/>
        <v>0</v>
      </c>
      <c r="KWA59" s="383">
        <f t="shared" si="131"/>
        <v>0</v>
      </c>
      <c r="KWB59" s="383">
        <f t="shared" si="131"/>
        <v>0</v>
      </c>
      <c r="KWC59" s="383">
        <f t="shared" si="131"/>
        <v>0</v>
      </c>
      <c r="KWD59" s="383">
        <f t="shared" si="131"/>
        <v>0</v>
      </c>
      <c r="KWE59" s="383">
        <f t="shared" si="131"/>
        <v>0</v>
      </c>
      <c r="KWF59" s="383">
        <f t="shared" si="131"/>
        <v>0</v>
      </c>
      <c r="KWG59" s="383">
        <f t="shared" si="131"/>
        <v>0</v>
      </c>
      <c r="KWH59" s="383">
        <f t="shared" si="131"/>
        <v>0</v>
      </c>
      <c r="KWI59" s="383">
        <f t="shared" si="131"/>
        <v>0</v>
      </c>
      <c r="KWJ59" s="383">
        <f t="shared" si="131"/>
        <v>0</v>
      </c>
      <c r="KWK59" s="383">
        <f t="shared" si="131"/>
        <v>0</v>
      </c>
      <c r="KWL59" s="383">
        <f t="shared" si="131"/>
        <v>0</v>
      </c>
      <c r="KWM59" s="383">
        <f t="shared" si="131"/>
        <v>0</v>
      </c>
      <c r="KWN59" s="383">
        <f t="shared" si="131"/>
        <v>0</v>
      </c>
      <c r="KWO59" s="383">
        <f t="shared" si="131"/>
        <v>0</v>
      </c>
      <c r="KWP59" s="383">
        <f t="shared" si="131"/>
        <v>0</v>
      </c>
      <c r="KWQ59" s="383">
        <f t="shared" si="131"/>
        <v>0</v>
      </c>
      <c r="KWR59" s="383">
        <f t="shared" si="131"/>
        <v>0</v>
      </c>
      <c r="KWS59" s="383">
        <f t="shared" si="131"/>
        <v>0</v>
      </c>
      <c r="KWT59" s="383">
        <f t="shared" si="131"/>
        <v>0</v>
      </c>
      <c r="KWU59" s="383">
        <f t="shared" si="131"/>
        <v>0</v>
      </c>
      <c r="KWV59" s="383">
        <f t="shared" si="131"/>
        <v>0</v>
      </c>
      <c r="KWW59" s="383">
        <f t="shared" si="131"/>
        <v>0</v>
      </c>
      <c r="KWX59" s="383">
        <f t="shared" si="131"/>
        <v>0</v>
      </c>
      <c r="KWY59" s="383">
        <f t="shared" si="131"/>
        <v>0</v>
      </c>
      <c r="KWZ59" s="383">
        <f t="shared" si="131"/>
        <v>0</v>
      </c>
      <c r="KXA59" s="383">
        <f t="shared" si="131"/>
        <v>0</v>
      </c>
      <c r="KXB59" s="383">
        <f t="shared" si="131"/>
        <v>0</v>
      </c>
      <c r="KXC59" s="383">
        <f t="shared" si="131"/>
        <v>0</v>
      </c>
      <c r="KXD59" s="383">
        <f t="shared" si="131"/>
        <v>0</v>
      </c>
      <c r="KXE59" s="383">
        <f t="shared" si="131"/>
        <v>0</v>
      </c>
      <c r="KXF59" s="383">
        <f t="shared" si="131"/>
        <v>0</v>
      </c>
      <c r="KXG59" s="383">
        <f t="shared" si="131"/>
        <v>0</v>
      </c>
      <c r="KXH59" s="383">
        <f t="shared" si="131"/>
        <v>0</v>
      </c>
      <c r="KXI59" s="383">
        <f t="shared" si="131"/>
        <v>0</v>
      </c>
      <c r="KXJ59" s="383">
        <f t="shared" si="131"/>
        <v>0</v>
      </c>
      <c r="KXK59" s="383">
        <f t="shared" si="131"/>
        <v>0</v>
      </c>
      <c r="KXL59" s="383">
        <f t="shared" ref="KXL59:KZW59" si="132">KXL56</f>
        <v>0</v>
      </c>
      <c r="KXM59" s="383">
        <f t="shared" si="132"/>
        <v>0</v>
      </c>
      <c r="KXN59" s="383">
        <f t="shared" si="132"/>
        <v>0</v>
      </c>
      <c r="KXO59" s="383">
        <f t="shared" si="132"/>
        <v>0</v>
      </c>
      <c r="KXP59" s="383">
        <f t="shared" si="132"/>
        <v>0</v>
      </c>
      <c r="KXQ59" s="383">
        <f t="shared" si="132"/>
        <v>0</v>
      </c>
      <c r="KXR59" s="383">
        <f t="shared" si="132"/>
        <v>0</v>
      </c>
      <c r="KXS59" s="383">
        <f t="shared" si="132"/>
        <v>0</v>
      </c>
      <c r="KXT59" s="383">
        <f t="shared" si="132"/>
        <v>0</v>
      </c>
      <c r="KXU59" s="383">
        <f t="shared" si="132"/>
        <v>0</v>
      </c>
      <c r="KXV59" s="383">
        <f t="shared" si="132"/>
        <v>0</v>
      </c>
      <c r="KXW59" s="383">
        <f t="shared" si="132"/>
        <v>0</v>
      </c>
      <c r="KXX59" s="383">
        <f t="shared" si="132"/>
        <v>0</v>
      </c>
      <c r="KXY59" s="383">
        <f t="shared" si="132"/>
        <v>0</v>
      </c>
      <c r="KXZ59" s="383">
        <f t="shared" si="132"/>
        <v>0</v>
      </c>
      <c r="KYA59" s="383">
        <f t="shared" si="132"/>
        <v>0</v>
      </c>
      <c r="KYB59" s="383">
        <f t="shared" si="132"/>
        <v>0</v>
      </c>
      <c r="KYC59" s="383">
        <f t="shared" si="132"/>
        <v>0</v>
      </c>
      <c r="KYD59" s="383">
        <f t="shared" si="132"/>
        <v>0</v>
      </c>
      <c r="KYE59" s="383">
        <f t="shared" si="132"/>
        <v>0</v>
      </c>
      <c r="KYF59" s="383">
        <f t="shared" si="132"/>
        <v>0</v>
      </c>
      <c r="KYG59" s="383">
        <f t="shared" si="132"/>
        <v>0</v>
      </c>
      <c r="KYH59" s="383">
        <f t="shared" si="132"/>
        <v>0</v>
      </c>
      <c r="KYI59" s="383">
        <f t="shared" si="132"/>
        <v>0</v>
      </c>
      <c r="KYJ59" s="383">
        <f t="shared" si="132"/>
        <v>0</v>
      </c>
      <c r="KYK59" s="383">
        <f t="shared" si="132"/>
        <v>0</v>
      </c>
      <c r="KYL59" s="383">
        <f t="shared" si="132"/>
        <v>0</v>
      </c>
      <c r="KYM59" s="383">
        <f t="shared" si="132"/>
        <v>0</v>
      </c>
      <c r="KYN59" s="383">
        <f t="shared" si="132"/>
        <v>0</v>
      </c>
      <c r="KYO59" s="383">
        <f t="shared" si="132"/>
        <v>0</v>
      </c>
      <c r="KYP59" s="383">
        <f t="shared" si="132"/>
        <v>0</v>
      </c>
      <c r="KYQ59" s="383">
        <f t="shared" si="132"/>
        <v>0</v>
      </c>
      <c r="KYR59" s="383">
        <f t="shared" si="132"/>
        <v>0</v>
      </c>
      <c r="KYS59" s="383">
        <f t="shared" si="132"/>
        <v>0</v>
      </c>
      <c r="KYT59" s="383">
        <f t="shared" si="132"/>
        <v>0</v>
      </c>
      <c r="KYU59" s="383">
        <f t="shared" si="132"/>
        <v>0</v>
      </c>
      <c r="KYV59" s="383">
        <f t="shared" si="132"/>
        <v>0</v>
      </c>
      <c r="KYW59" s="383">
        <f t="shared" si="132"/>
        <v>0</v>
      </c>
      <c r="KYX59" s="383">
        <f t="shared" si="132"/>
        <v>0</v>
      </c>
      <c r="KYY59" s="383">
        <f t="shared" si="132"/>
        <v>0</v>
      </c>
      <c r="KYZ59" s="383">
        <f t="shared" si="132"/>
        <v>0</v>
      </c>
      <c r="KZA59" s="383">
        <f t="shared" si="132"/>
        <v>0</v>
      </c>
      <c r="KZB59" s="383">
        <f t="shared" si="132"/>
        <v>0</v>
      </c>
      <c r="KZC59" s="383">
        <f t="shared" si="132"/>
        <v>0</v>
      </c>
      <c r="KZD59" s="383">
        <f t="shared" si="132"/>
        <v>0</v>
      </c>
      <c r="KZE59" s="383">
        <f t="shared" si="132"/>
        <v>0</v>
      </c>
      <c r="KZF59" s="383">
        <f t="shared" si="132"/>
        <v>0</v>
      </c>
      <c r="KZG59" s="383">
        <f t="shared" si="132"/>
        <v>0</v>
      </c>
      <c r="KZH59" s="383">
        <f t="shared" si="132"/>
        <v>0</v>
      </c>
      <c r="KZI59" s="383">
        <f t="shared" si="132"/>
        <v>0</v>
      </c>
      <c r="KZJ59" s="383">
        <f t="shared" si="132"/>
        <v>0</v>
      </c>
      <c r="KZK59" s="383">
        <f t="shared" si="132"/>
        <v>0</v>
      </c>
      <c r="KZL59" s="383">
        <f t="shared" si="132"/>
        <v>0</v>
      </c>
      <c r="KZM59" s="383">
        <f t="shared" si="132"/>
        <v>0</v>
      </c>
      <c r="KZN59" s="383">
        <f t="shared" si="132"/>
        <v>0</v>
      </c>
      <c r="KZO59" s="383">
        <f t="shared" si="132"/>
        <v>0</v>
      </c>
      <c r="KZP59" s="383">
        <f t="shared" si="132"/>
        <v>0</v>
      </c>
      <c r="KZQ59" s="383">
        <f t="shared" si="132"/>
        <v>0</v>
      </c>
      <c r="KZR59" s="383">
        <f t="shared" si="132"/>
        <v>0</v>
      </c>
      <c r="KZS59" s="383">
        <f t="shared" si="132"/>
        <v>0</v>
      </c>
      <c r="KZT59" s="383">
        <f t="shared" si="132"/>
        <v>0</v>
      </c>
      <c r="KZU59" s="383">
        <f t="shared" si="132"/>
        <v>0</v>
      </c>
      <c r="KZV59" s="383">
        <f t="shared" si="132"/>
        <v>0</v>
      </c>
      <c r="KZW59" s="383">
        <f t="shared" si="132"/>
        <v>0</v>
      </c>
      <c r="KZX59" s="383">
        <f t="shared" ref="KZX59:LCI59" si="133">KZX56</f>
        <v>0</v>
      </c>
      <c r="KZY59" s="383">
        <f t="shared" si="133"/>
        <v>0</v>
      </c>
      <c r="KZZ59" s="383">
        <f t="shared" si="133"/>
        <v>0</v>
      </c>
      <c r="LAA59" s="383">
        <f t="shared" si="133"/>
        <v>0</v>
      </c>
      <c r="LAB59" s="383">
        <f t="shared" si="133"/>
        <v>0</v>
      </c>
      <c r="LAC59" s="383">
        <f t="shared" si="133"/>
        <v>0</v>
      </c>
      <c r="LAD59" s="383">
        <f t="shared" si="133"/>
        <v>0</v>
      </c>
      <c r="LAE59" s="383">
        <f t="shared" si="133"/>
        <v>0</v>
      </c>
      <c r="LAF59" s="383">
        <f t="shared" si="133"/>
        <v>0</v>
      </c>
      <c r="LAG59" s="383">
        <f t="shared" si="133"/>
        <v>0</v>
      </c>
      <c r="LAH59" s="383">
        <f t="shared" si="133"/>
        <v>0</v>
      </c>
      <c r="LAI59" s="383">
        <f t="shared" si="133"/>
        <v>0</v>
      </c>
      <c r="LAJ59" s="383">
        <f t="shared" si="133"/>
        <v>0</v>
      </c>
      <c r="LAK59" s="383">
        <f t="shared" si="133"/>
        <v>0</v>
      </c>
      <c r="LAL59" s="383">
        <f t="shared" si="133"/>
        <v>0</v>
      </c>
      <c r="LAM59" s="383">
        <f t="shared" si="133"/>
        <v>0</v>
      </c>
      <c r="LAN59" s="383">
        <f t="shared" si="133"/>
        <v>0</v>
      </c>
      <c r="LAO59" s="383">
        <f t="shared" si="133"/>
        <v>0</v>
      </c>
      <c r="LAP59" s="383">
        <f t="shared" si="133"/>
        <v>0</v>
      </c>
      <c r="LAQ59" s="383">
        <f t="shared" si="133"/>
        <v>0</v>
      </c>
      <c r="LAR59" s="383">
        <f t="shared" si="133"/>
        <v>0</v>
      </c>
      <c r="LAS59" s="383">
        <f t="shared" si="133"/>
        <v>0</v>
      </c>
      <c r="LAT59" s="383">
        <f t="shared" si="133"/>
        <v>0</v>
      </c>
      <c r="LAU59" s="383">
        <f t="shared" si="133"/>
        <v>0</v>
      </c>
      <c r="LAV59" s="383">
        <f t="shared" si="133"/>
        <v>0</v>
      </c>
      <c r="LAW59" s="383">
        <f t="shared" si="133"/>
        <v>0</v>
      </c>
      <c r="LAX59" s="383">
        <f t="shared" si="133"/>
        <v>0</v>
      </c>
      <c r="LAY59" s="383">
        <f t="shared" si="133"/>
        <v>0</v>
      </c>
      <c r="LAZ59" s="383">
        <f t="shared" si="133"/>
        <v>0</v>
      </c>
      <c r="LBA59" s="383">
        <f t="shared" si="133"/>
        <v>0</v>
      </c>
      <c r="LBB59" s="383">
        <f t="shared" si="133"/>
        <v>0</v>
      </c>
      <c r="LBC59" s="383">
        <f t="shared" si="133"/>
        <v>0</v>
      </c>
      <c r="LBD59" s="383">
        <f t="shared" si="133"/>
        <v>0</v>
      </c>
      <c r="LBE59" s="383">
        <f t="shared" si="133"/>
        <v>0</v>
      </c>
      <c r="LBF59" s="383">
        <f t="shared" si="133"/>
        <v>0</v>
      </c>
      <c r="LBG59" s="383">
        <f t="shared" si="133"/>
        <v>0</v>
      </c>
      <c r="LBH59" s="383">
        <f t="shared" si="133"/>
        <v>0</v>
      </c>
      <c r="LBI59" s="383">
        <f t="shared" si="133"/>
        <v>0</v>
      </c>
      <c r="LBJ59" s="383">
        <f t="shared" si="133"/>
        <v>0</v>
      </c>
      <c r="LBK59" s="383">
        <f t="shared" si="133"/>
        <v>0</v>
      </c>
      <c r="LBL59" s="383">
        <f t="shared" si="133"/>
        <v>0</v>
      </c>
      <c r="LBM59" s="383">
        <f t="shared" si="133"/>
        <v>0</v>
      </c>
      <c r="LBN59" s="383">
        <f t="shared" si="133"/>
        <v>0</v>
      </c>
      <c r="LBO59" s="383">
        <f t="shared" si="133"/>
        <v>0</v>
      </c>
      <c r="LBP59" s="383">
        <f t="shared" si="133"/>
        <v>0</v>
      </c>
      <c r="LBQ59" s="383">
        <f t="shared" si="133"/>
        <v>0</v>
      </c>
      <c r="LBR59" s="383">
        <f t="shared" si="133"/>
        <v>0</v>
      </c>
      <c r="LBS59" s="383">
        <f t="shared" si="133"/>
        <v>0</v>
      </c>
      <c r="LBT59" s="383">
        <f t="shared" si="133"/>
        <v>0</v>
      </c>
      <c r="LBU59" s="383">
        <f t="shared" si="133"/>
        <v>0</v>
      </c>
      <c r="LBV59" s="383">
        <f t="shared" si="133"/>
        <v>0</v>
      </c>
      <c r="LBW59" s="383">
        <f t="shared" si="133"/>
        <v>0</v>
      </c>
      <c r="LBX59" s="383">
        <f t="shared" si="133"/>
        <v>0</v>
      </c>
      <c r="LBY59" s="383">
        <f t="shared" si="133"/>
        <v>0</v>
      </c>
      <c r="LBZ59" s="383">
        <f t="shared" si="133"/>
        <v>0</v>
      </c>
      <c r="LCA59" s="383">
        <f t="shared" si="133"/>
        <v>0</v>
      </c>
      <c r="LCB59" s="383">
        <f t="shared" si="133"/>
        <v>0</v>
      </c>
      <c r="LCC59" s="383">
        <f t="shared" si="133"/>
        <v>0</v>
      </c>
      <c r="LCD59" s="383">
        <f t="shared" si="133"/>
        <v>0</v>
      </c>
      <c r="LCE59" s="383">
        <f t="shared" si="133"/>
        <v>0</v>
      </c>
      <c r="LCF59" s="383">
        <f t="shared" si="133"/>
        <v>0</v>
      </c>
      <c r="LCG59" s="383">
        <f t="shared" si="133"/>
        <v>0</v>
      </c>
      <c r="LCH59" s="383">
        <f t="shared" si="133"/>
        <v>0</v>
      </c>
      <c r="LCI59" s="383">
        <f t="shared" si="133"/>
        <v>0</v>
      </c>
      <c r="LCJ59" s="383">
        <f t="shared" ref="LCJ59:LEU59" si="134">LCJ56</f>
        <v>0</v>
      </c>
      <c r="LCK59" s="383">
        <f t="shared" si="134"/>
        <v>0</v>
      </c>
      <c r="LCL59" s="383">
        <f t="shared" si="134"/>
        <v>0</v>
      </c>
      <c r="LCM59" s="383">
        <f t="shared" si="134"/>
        <v>0</v>
      </c>
      <c r="LCN59" s="383">
        <f t="shared" si="134"/>
        <v>0</v>
      </c>
      <c r="LCO59" s="383">
        <f t="shared" si="134"/>
        <v>0</v>
      </c>
      <c r="LCP59" s="383">
        <f t="shared" si="134"/>
        <v>0</v>
      </c>
      <c r="LCQ59" s="383">
        <f t="shared" si="134"/>
        <v>0</v>
      </c>
      <c r="LCR59" s="383">
        <f t="shared" si="134"/>
        <v>0</v>
      </c>
      <c r="LCS59" s="383">
        <f t="shared" si="134"/>
        <v>0</v>
      </c>
      <c r="LCT59" s="383">
        <f t="shared" si="134"/>
        <v>0</v>
      </c>
      <c r="LCU59" s="383">
        <f t="shared" si="134"/>
        <v>0</v>
      </c>
      <c r="LCV59" s="383">
        <f t="shared" si="134"/>
        <v>0</v>
      </c>
      <c r="LCW59" s="383">
        <f t="shared" si="134"/>
        <v>0</v>
      </c>
      <c r="LCX59" s="383">
        <f t="shared" si="134"/>
        <v>0</v>
      </c>
      <c r="LCY59" s="383">
        <f t="shared" si="134"/>
        <v>0</v>
      </c>
      <c r="LCZ59" s="383">
        <f t="shared" si="134"/>
        <v>0</v>
      </c>
      <c r="LDA59" s="383">
        <f t="shared" si="134"/>
        <v>0</v>
      </c>
      <c r="LDB59" s="383">
        <f t="shared" si="134"/>
        <v>0</v>
      </c>
      <c r="LDC59" s="383">
        <f t="shared" si="134"/>
        <v>0</v>
      </c>
      <c r="LDD59" s="383">
        <f t="shared" si="134"/>
        <v>0</v>
      </c>
      <c r="LDE59" s="383">
        <f t="shared" si="134"/>
        <v>0</v>
      </c>
      <c r="LDF59" s="383">
        <f t="shared" si="134"/>
        <v>0</v>
      </c>
      <c r="LDG59" s="383">
        <f t="shared" si="134"/>
        <v>0</v>
      </c>
      <c r="LDH59" s="383">
        <f t="shared" si="134"/>
        <v>0</v>
      </c>
      <c r="LDI59" s="383">
        <f t="shared" si="134"/>
        <v>0</v>
      </c>
      <c r="LDJ59" s="383">
        <f t="shared" si="134"/>
        <v>0</v>
      </c>
      <c r="LDK59" s="383">
        <f t="shared" si="134"/>
        <v>0</v>
      </c>
      <c r="LDL59" s="383">
        <f t="shared" si="134"/>
        <v>0</v>
      </c>
      <c r="LDM59" s="383">
        <f t="shared" si="134"/>
        <v>0</v>
      </c>
      <c r="LDN59" s="383">
        <f t="shared" si="134"/>
        <v>0</v>
      </c>
      <c r="LDO59" s="383">
        <f t="shared" si="134"/>
        <v>0</v>
      </c>
      <c r="LDP59" s="383">
        <f t="shared" si="134"/>
        <v>0</v>
      </c>
      <c r="LDQ59" s="383">
        <f t="shared" si="134"/>
        <v>0</v>
      </c>
      <c r="LDR59" s="383">
        <f t="shared" si="134"/>
        <v>0</v>
      </c>
      <c r="LDS59" s="383">
        <f t="shared" si="134"/>
        <v>0</v>
      </c>
      <c r="LDT59" s="383">
        <f t="shared" si="134"/>
        <v>0</v>
      </c>
      <c r="LDU59" s="383">
        <f t="shared" si="134"/>
        <v>0</v>
      </c>
      <c r="LDV59" s="383">
        <f t="shared" si="134"/>
        <v>0</v>
      </c>
      <c r="LDW59" s="383">
        <f t="shared" si="134"/>
        <v>0</v>
      </c>
      <c r="LDX59" s="383">
        <f t="shared" si="134"/>
        <v>0</v>
      </c>
      <c r="LDY59" s="383">
        <f t="shared" si="134"/>
        <v>0</v>
      </c>
      <c r="LDZ59" s="383">
        <f t="shared" si="134"/>
        <v>0</v>
      </c>
      <c r="LEA59" s="383">
        <f t="shared" si="134"/>
        <v>0</v>
      </c>
      <c r="LEB59" s="383">
        <f t="shared" si="134"/>
        <v>0</v>
      </c>
      <c r="LEC59" s="383">
        <f t="shared" si="134"/>
        <v>0</v>
      </c>
      <c r="LED59" s="383">
        <f t="shared" si="134"/>
        <v>0</v>
      </c>
      <c r="LEE59" s="383">
        <f t="shared" si="134"/>
        <v>0</v>
      </c>
      <c r="LEF59" s="383">
        <f t="shared" si="134"/>
        <v>0</v>
      </c>
      <c r="LEG59" s="383">
        <f t="shared" si="134"/>
        <v>0</v>
      </c>
      <c r="LEH59" s="383">
        <f t="shared" si="134"/>
        <v>0</v>
      </c>
      <c r="LEI59" s="383">
        <f t="shared" si="134"/>
        <v>0</v>
      </c>
      <c r="LEJ59" s="383">
        <f t="shared" si="134"/>
        <v>0</v>
      </c>
      <c r="LEK59" s="383">
        <f t="shared" si="134"/>
        <v>0</v>
      </c>
      <c r="LEL59" s="383">
        <f t="shared" si="134"/>
        <v>0</v>
      </c>
      <c r="LEM59" s="383">
        <f t="shared" si="134"/>
        <v>0</v>
      </c>
      <c r="LEN59" s="383">
        <f t="shared" si="134"/>
        <v>0</v>
      </c>
      <c r="LEO59" s="383">
        <f t="shared" si="134"/>
        <v>0</v>
      </c>
      <c r="LEP59" s="383">
        <f t="shared" si="134"/>
        <v>0</v>
      </c>
      <c r="LEQ59" s="383">
        <f t="shared" si="134"/>
        <v>0</v>
      </c>
      <c r="LER59" s="383">
        <f t="shared" si="134"/>
        <v>0</v>
      </c>
      <c r="LES59" s="383">
        <f t="shared" si="134"/>
        <v>0</v>
      </c>
      <c r="LET59" s="383">
        <f t="shared" si="134"/>
        <v>0</v>
      </c>
      <c r="LEU59" s="383">
        <f t="shared" si="134"/>
        <v>0</v>
      </c>
      <c r="LEV59" s="383">
        <f t="shared" ref="LEV59:LHG59" si="135">LEV56</f>
        <v>0</v>
      </c>
      <c r="LEW59" s="383">
        <f t="shared" si="135"/>
        <v>0</v>
      </c>
      <c r="LEX59" s="383">
        <f t="shared" si="135"/>
        <v>0</v>
      </c>
      <c r="LEY59" s="383">
        <f t="shared" si="135"/>
        <v>0</v>
      </c>
      <c r="LEZ59" s="383">
        <f t="shared" si="135"/>
        <v>0</v>
      </c>
      <c r="LFA59" s="383">
        <f t="shared" si="135"/>
        <v>0</v>
      </c>
      <c r="LFB59" s="383">
        <f t="shared" si="135"/>
        <v>0</v>
      </c>
      <c r="LFC59" s="383">
        <f t="shared" si="135"/>
        <v>0</v>
      </c>
      <c r="LFD59" s="383">
        <f t="shared" si="135"/>
        <v>0</v>
      </c>
      <c r="LFE59" s="383">
        <f t="shared" si="135"/>
        <v>0</v>
      </c>
      <c r="LFF59" s="383">
        <f t="shared" si="135"/>
        <v>0</v>
      </c>
      <c r="LFG59" s="383">
        <f t="shared" si="135"/>
        <v>0</v>
      </c>
      <c r="LFH59" s="383">
        <f t="shared" si="135"/>
        <v>0</v>
      </c>
      <c r="LFI59" s="383">
        <f t="shared" si="135"/>
        <v>0</v>
      </c>
      <c r="LFJ59" s="383">
        <f t="shared" si="135"/>
        <v>0</v>
      </c>
      <c r="LFK59" s="383">
        <f t="shared" si="135"/>
        <v>0</v>
      </c>
      <c r="LFL59" s="383">
        <f t="shared" si="135"/>
        <v>0</v>
      </c>
      <c r="LFM59" s="383">
        <f t="shared" si="135"/>
        <v>0</v>
      </c>
      <c r="LFN59" s="383">
        <f t="shared" si="135"/>
        <v>0</v>
      </c>
      <c r="LFO59" s="383">
        <f t="shared" si="135"/>
        <v>0</v>
      </c>
      <c r="LFP59" s="383">
        <f t="shared" si="135"/>
        <v>0</v>
      </c>
      <c r="LFQ59" s="383">
        <f t="shared" si="135"/>
        <v>0</v>
      </c>
      <c r="LFR59" s="383">
        <f t="shared" si="135"/>
        <v>0</v>
      </c>
      <c r="LFS59" s="383">
        <f t="shared" si="135"/>
        <v>0</v>
      </c>
      <c r="LFT59" s="383">
        <f t="shared" si="135"/>
        <v>0</v>
      </c>
      <c r="LFU59" s="383">
        <f t="shared" si="135"/>
        <v>0</v>
      </c>
      <c r="LFV59" s="383">
        <f t="shared" si="135"/>
        <v>0</v>
      </c>
      <c r="LFW59" s="383">
        <f t="shared" si="135"/>
        <v>0</v>
      </c>
      <c r="LFX59" s="383">
        <f t="shared" si="135"/>
        <v>0</v>
      </c>
      <c r="LFY59" s="383">
        <f t="shared" si="135"/>
        <v>0</v>
      </c>
      <c r="LFZ59" s="383">
        <f t="shared" si="135"/>
        <v>0</v>
      </c>
      <c r="LGA59" s="383">
        <f t="shared" si="135"/>
        <v>0</v>
      </c>
      <c r="LGB59" s="383">
        <f t="shared" si="135"/>
        <v>0</v>
      </c>
      <c r="LGC59" s="383">
        <f t="shared" si="135"/>
        <v>0</v>
      </c>
      <c r="LGD59" s="383">
        <f t="shared" si="135"/>
        <v>0</v>
      </c>
      <c r="LGE59" s="383">
        <f t="shared" si="135"/>
        <v>0</v>
      </c>
      <c r="LGF59" s="383">
        <f t="shared" si="135"/>
        <v>0</v>
      </c>
      <c r="LGG59" s="383">
        <f t="shared" si="135"/>
        <v>0</v>
      </c>
      <c r="LGH59" s="383">
        <f t="shared" si="135"/>
        <v>0</v>
      </c>
      <c r="LGI59" s="383">
        <f t="shared" si="135"/>
        <v>0</v>
      </c>
      <c r="LGJ59" s="383">
        <f t="shared" si="135"/>
        <v>0</v>
      </c>
      <c r="LGK59" s="383">
        <f t="shared" si="135"/>
        <v>0</v>
      </c>
      <c r="LGL59" s="383">
        <f t="shared" si="135"/>
        <v>0</v>
      </c>
      <c r="LGM59" s="383">
        <f t="shared" si="135"/>
        <v>0</v>
      </c>
      <c r="LGN59" s="383">
        <f t="shared" si="135"/>
        <v>0</v>
      </c>
      <c r="LGO59" s="383">
        <f t="shared" si="135"/>
        <v>0</v>
      </c>
      <c r="LGP59" s="383">
        <f t="shared" si="135"/>
        <v>0</v>
      </c>
      <c r="LGQ59" s="383">
        <f t="shared" si="135"/>
        <v>0</v>
      </c>
      <c r="LGR59" s="383">
        <f t="shared" si="135"/>
        <v>0</v>
      </c>
      <c r="LGS59" s="383">
        <f t="shared" si="135"/>
        <v>0</v>
      </c>
      <c r="LGT59" s="383">
        <f t="shared" si="135"/>
        <v>0</v>
      </c>
      <c r="LGU59" s="383">
        <f t="shared" si="135"/>
        <v>0</v>
      </c>
      <c r="LGV59" s="383">
        <f t="shared" si="135"/>
        <v>0</v>
      </c>
      <c r="LGW59" s="383">
        <f t="shared" si="135"/>
        <v>0</v>
      </c>
      <c r="LGX59" s="383">
        <f t="shared" si="135"/>
        <v>0</v>
      </c>
      <c r="LGY59" s="383">
        <f t="shared" si="135"/>
        <v>0</v>
      </c>
      <c r="LGZ59" s="383">
        <f t="shared" si="135"/>
        <v>0</v>
      </c>
      <c r="LHA59" s="383">
        <f t="shared" si="135"/>
        <v>0</v>
      </c>
      <c r="LHB59" s="383">
        <f t="shared" si="135"/>
        <v>0</v>
      </c>
      <c r="LHC59" s="383">
        <f t="shared" si="135"/>
        <v>0</v>
      </c>
      <c r="LHD59" s="383">
        <f t="shared" si="135"/>
        <v>0</v>
      </c>
      <c r="LHE59" s="383">
        <f t="shared" si="135"/>
        <v>0</v>
      </c>
      <c r="LHF59" s="383">
        <f t="shared" si="135"/>
        <v>0</v>
      </c>
      <c r="LHG59" s="383">
        <f t="shared" si="135"/>
        <v>0</v>
      </c>
      <c r="LHH59" s="383">
        <f t="shared" ref="LHH59:LJS59" si="136">LHH56</f>
        <v>0</v>
      </c>
      <c r="LHI59" s="383">
        <f t="shared" si="136"/>
        <v>0</v>
      </c>
      <c r="LHJ59" s="383">
        <f t="shared" si="136"/>
        <v>0</v>
      </c>
      <c r="LHK59" s="383">
        <f t="shared" si="136"/>
        <v>0</v>
      </c>
      <c r="LHL59" s="383">
        <f t="shared" si="136"/>
        <v>0</v>
      </c>
      <c r="LHM59" s="383">
        <f t="shared" si="136"/>
        <v>0</v>
      </c>
      <c r="LHN59" s="383">
        <f t="shared" si="136"/>
        <v>0</v>
      </c>
      <c r="LHO59" s="383">
        <f t="shared" si="136"/>
        <v>0</v>
      </c>
      <c r="LHP59" s="383">
        <f t="shared" si="136"/>
        <v>0</v>
      </c>
      <c r="LHQ59" s="383">
        <f t="shared" si="136"/>
        <v>0</v>
      </c>
      <c r="LHR59" s="383">
        <f t="shared" si="136"/>
        <v>0</v>
      </c>
      <c r="LHS59" s="383">
        <f t="shared" si="136"/>
        <v>0</v>
      </c>
      <c r="LHT59" s="383">
        <f t="shared" si="136"/>
        <v>0</v>
      </c>
      <c r="LHU59" s="383">
        <f t="shared" si="136"/>
        <v>0</v>
      </c>
      <c r="LHV59" s="383">
        <f t="shared" si="136"/>
        <v>0</v>
      </c>
      <c r="LHW59" s="383">
        <f t="shared" si="136"/>
        <v>0</v>
      </c>
      <c r="LHX59" s="383">
        <f t="shared" si="136"/>
        <v>0</v>
      </c>
      <c r="LHY59" s="383">
        <f t="shared" si="136"/>
        <v>0</v>
      </c>
      <c r="LHZ59" s="383">
        <f t="shared" si="136"/>
        <v>0</v>
      </c>
      <c r="LIA59" s="383">
        <f t="shared" si="136"/>
        <v>0</v>
      </c>
      <c r="LIB59" s="383">
        <f t="shared" si="136"/>
        <v>0</v>
      </c>
      <c r="LIC59" s="383">
        <f t="shared" si="136"/>
        <v>0</v>
      </c>
      <c r="LID59" s="383">
        <f t="shared" si="136"/>
        <v>0</v>
      </c>
      <c r="LIE59" s="383">
        <f t="shared" si="136"/>
        <v>0</v>
      </c>
      <c r="LIF59" s="383">
        <f t="shared" si="136"/>
        <v>0</v>
      </c>
      <c r="LIG59" s="383">
        <f t="shared" si="136"/>
        <v>0</v>
      </c>
      <c r="LIH59" s="383">
        <f t="shared" si="136"/>
        <v>0</v>
      </c>
      <c r="LII59" s="383">
        <f t="shared" si="136"/>
        <v>0</v>
      </c>
      <c r="LIJ59" s="383">
        <f t="shared" si="136"/>
        <v>0</v>
      </c>
      <c r="LIK59" s="383">
        <f t="shared" si="136"/>
        <v>0</v>
      </c>
      <c r="LIL59" s="383">
        <f t="shared" si="136"/>
        <v>0</v>
      </c>
      <c r="LIM59" s="383">
        <f t="shared" si="136"/>
        <v>0</v>
      </c>
      <c r="LIN59" s="383">
        <f t="shared" si="136"/>
        <v>0</v>
      </c>
      <c r="LIO59" s="383">
        <f t="shared" si="136"/>
        <v>0</v>
      </c>
      <c r="LIP59" s="383">
        <f t="shared" si="136"/>
        <v>0</v>
      </c>
      <c r="LIQ59" s="383">
        <f t="shared" si="136"/>
        <v>0</v>
      </c>
      <c r="LIR59" s="383">
        <f t="shared" si="136"/>
        <v>0</v>
      </c>
      <c r="LIS59" s="383">
        <f t="shared" si="136"/>
        <v>0</v>
      </c>
      <c r="LIT59" s="383">
        <f t="shared" si="136"/>
        <v>0</v>
      </c>
      <c r="LIU59" s="383">
        <f t="shared" si="136"/>
        <v>0</v>
      </c>
      <c r="LIV59" s="383">
        <f t="shared" si="136"/>
        <v>0</v>
      </c>
      <c r="LIW59" s="383">
        <f t="shared" si="136"/>
        <v>0</v>
      </c>
      <c r="LIX59" s="383">
        <f t="shared" si="136"/>
        <v>0</v>
      </c>
      <c r="LIY59" s="383">
        <f t="shared" si="136"/>
        <v>0</v>
      </c>
      <c r="LIZ59" s="383">
        <f t="shared" si="136"/>
        <v>0</v>
      </c>
      <c r="LJA59" s="383">
        <f t="shared" si="136"/>
        <v>0</v>
      </c>
      <c r="LJB59" s="383">
        <f t="shared" si="136"/>
        <v>0</v>
      </c>
      <c r="LJC59" s="383">
        <f t="shared" si="136"/>
        <v>0</v>
      </c>
      <c r="LJD59" s="383">
        <f t="shared" si="136"/>
        <v>0</v>
      </c>
      <c r="LJE59" s="383">
        <f t="shared" si="136"/>
        <v>0</v>
      </c>
      <c r="LJF59" s="383">
        <f t="shared" si="136"/>
        <v>0</v>
      </c>
      <c r="LJG59" s="383">
        <f t="shared" si="136"/>
        <v>0</v>
      </c>
      <c r="LJH59" s="383">
        <f t="shared" si="136"/>
        <v>0</v>
      </c>
      <c r="LJI59" s="383">
        <f t="shared" si="136"/>
        <v>0</v>
      </c>
      <c r="LJJ59" s="383">
        <f t="shared" si="136"/>
        <v>0</v>
      </c>
      <c r="LJK59" s="383">
        <f t="shared" si="136"/>
        <v>0</v>
      </c>
      <c r="LJL59" s="383">
        <f t="shared" si="136"/>
        <v>0</v>
      </c>
      <c r="LJM59" s="383">
        <f t="shared" si="136"/>
        <v>0</v>
      </c>
      <c r="LJN59" s="383">
        <f t="shared" si="136"/>
        <v>0</v>
      </c>
      <c r="LJO59" s="383">
        <f t="shared" si="136"/>
        <v>0</v>
      </c>
      <c r="LJP59" s="383">
        <f t="shared" si="136"/>
        <v>0</v>
      </c>
      <c r="LJQ59" s="383">
        <f t="shared" si="136"/>
        <v>0</v>
      </c>
      <c r="LJR59" s="383">
        <f t="shared" si="136"/>
        <v>0</v>
      </c>
      <c r="LJS59" s="383">
        <f t="shared" si="136"/>
        <v>0</v>
      </c>
      <c r="LJT59" s="383">
        <f t="shared" ref="LJT59:LME59" si="137">LJT56</f>
        <v>0</v>
      </c>
      <c r="LJU59" s="383">
        <f t="shared" si="137"/>
        <v>0</v>
      </c>
      <c r="LJV59" s="383">
        <f t="shared" si="137"/>
        <v>0</v>
      </c>
      <c r="LJW59" s="383">
        <f t="shared" si="137"/>
        <v>0</v>
      </c>
      <c r="LJX59" s="383">
        <f t="shared" si="137"/>
        <v>0</v>
      </c>
      <c r="LJY59" s="383">
        <f t="shared" si="137"/>
        <v>0</v>
      </c>
      <c r="LJZ59" s="383">
        <f t="shared" si="137"/>
        <v>0</v>
      </c>
      <c r="LKA59" s="383">
        <f t="shared" si="137"/>
        <v>0</v>
      </c>
      <c r="LKB59" s="383">
        <f t="shared" si="137"/>
        <v>0</v>
      </c>
      <c r="LKC59" s="383">
        <f t="shared" si="137"/>
        <v>0</v>
      </c>
      <c r="LKD59" s="383">
        <f t="shared" si="137"/>
        <v>0</v>
      </c>
      <c r="LKE59" s="383">
        <f t="shared" si="137"/>
        <v>0</v>
      </c>
      <c r="LKF59" s="383">
        <f t="shared" si="137"/>
        <v>0</v>
      </c>
      <c r="LKG59" s="383">
        <f t="shared" si="137"/>
        <v>0</v>
      </c>
      <c r="LKH59" s="383">
        <f t="shared" si="137"/>
        <v>0</v>
      </c>
      <c r="LKI59" s="383">
        <f t="shared" si="137"/>
        <v>0</v>
      </c>
      <c r="LKJ59" s="383">
        <f t="shared" si="137"/>
        <v>0</v>
      </c>
      <c r="LKK59" s="383">
        <f t="shared" si="137"/>
        <v>0</v>
      </c>
      <c r="LKL59" s="383">
        <f t="shared" si="137"/>
        <v>0</v>
      </c>
      <c r="LKM59" s="383">
        <f t="shared" si="137"/>
        <v>0</v>
      </c>
      <c r="LKN59" s="383">
        <f t="shared" si="137"/>
        <v>0</v>
      </c>
      <c r="LKO59" s="383">
        <f t="shared" si="137"/>
        <v>0</v>
      </c>
      <c r="LKP59" s="383">
        <f t="shared" si="137"/>
        <v>0</v>
      </c>
      <c r="LKQ59" s="383">
        <f t="shared" si="137"/>
        <v>0</v>
      </c>
      <c r="LKR59" s="383">
        <f t="shared" si="137"/>
        <v>0</v>
      </c>
      <c r="LKS59" s="383">
        <f t="shared" si="137"/>
        <v>0</v>
      </c>
      <c r="LKT59" s="383">
        <f t="shared" si="137"/>
        <v>0</v>
      </c>
      <c r="LKU59" s="383">
        <f t="shared" si="137"/>
        <v>0</v>
      </c>
      <c r="LKV59" s="383">
        <f t="shared" si="137"/>
        <v>0</v>
      </c>
      <c r="LKW59" s="383">
        <f t="shared" si="137"/>
        <v>0</v>
      </c>
      <c r="LKX59" s="383">
        <f t="shared" si="137"/>
        <v>0</v>
      </c>
      <c r="LKY59" s="383">
        <f t="shared" si="137"/>
        <v>0</v>
      </c>
      <c r="LKZ59" s="383">
        <f t="shared" si="137"/>
        <v>0</v>
      </c>
      <c r="LLA59" s="383">
        <f t="shared" si="137"/>
        <v>0</v>
      </c>
      <c r="LLB59" s="383">
        <f t="shared" si="137"/>
        <v>0</v>
      </c>
      <c r="LLC59" s="383">
        <f t="shared" si="137"/>
        <v>0</v>
      </c>
      <c r="LLD59" s="383">
        <f t="shared" si="137"/>
        <v>0</v>
      </c>
      <c r="LLE59" s="383">
        <f t="shared" si="137"/>
        <v>0</v>
      </c>
      <c r="LLF59" s="383">
        <f t="shared" si="137"/>
        <v>0</v>
      </c>
      <c r="LLG59" s="383">
        <f t="shared" si="137"/>
        <v>0</v>
      </c>
      <c r="LLH59" s="383">
        <f t="shared" si="137"/>
        <v>0</v>
      </c>
      <c r="LLI59" s="383">
        <f t="shared" si="137"/>
        <v>0</v>
      </c>
      <c r="LLJ59" s="383">
        <f t="shared" si="137"/>
        <v>0</v>
      </c>
      <c r="LLK59" s="383">
        <f t="shared" si="137"/>
        <v>0</v>
      </c>
      <c r="LLL59" s="383">
        <f t="shared" si="137"/>
        <v>0</v>
      </c>
      <c r="LLM59" s="383">
        <f t="shared" si="137"/>
        <v>0</v>
      </c>
      <c r="LLN59" s="383">
        <f t="shared" si="137"/>
        <v>0</v>
      </c>
      <c r="LLO59" s="383">
        <f t="shared" si="137"/>
        <v>0</v>
      </c>
      <c r="LLP59" s="383">
        <f t="shared" si="137"/>
        <v>0</v>
      </c>
      <c r="LLQ59" s="383">
        <f t="shared" si="137"/>
        <v>0</v>
      </c>
      <c r="LLR59" s="383">
        <f t="shared" si="137"/>
        <v>0</v>
      </c>
      <c r="LLS59" s="383">
        <f t="shared" si="137"/>
        <v>0</v>
      </c>
      <c r="LLT59" s="383">
        <f t="shared" si="137"/>
        <v>0</v>
      </c>
      <c r="LLU59" s="383">
        <f t="shared" si="137"/>
        <v>0</v>
      </c>
      <c r="LLV59" s="383">
        <f t="shared" si="137"/>
        <v>0</v>
      </c>
      <c r="LLW59" s="383">
        <f t="shared" si="137"/>
        <v>0</v>
      </c>
      <c r="LLX59" s="383">
        <f t="shared" si="137"/>
        <v>0</v>
      </c>
      <c r="LLY59" s="383">
        <f t="shared" si="137"/>
        <v>0</v>
      </c>
      <c r="LLZ59" s="383">
        <f t="shared" si="137"/>
        <v>0</v>
      </c>
      <c r="LMA59" s="383">
        <f t="shared" si="137"/>
        <v>0</v>
      </c>
      <c r="LMB59" s="383">
        <f t="shared" si="137"/>
        <v>0</v>
      </c>
      <c r="LMC59" s="383">
        <f t="shared" si="137"/>
        <v>0</v>
      </c>
      <c r="LMD59" s="383">
        <f t="shared" si="137"/>
        <v>0</v>
      </c>
      <c r="LME59" s="383">
        <f t="shared" si="137"/>
        <v>0</v>
      </c>
      <c r="LMF59" s="383">
        <f t="shared" ref="LMF59:LOQ59" si="138">LMF56</f>
        <v>0</v>
      </c>
      <c r="LMG59" s="383">
        <f t="shared" si="138"/>
        <v>0</v>
      </c>
      <c r="LMH59" s="383">
        <f t="shared" si="138"/>
        <v>0</v>
      </c>
      <c r="LMI59" s="383">
        <f t="shared" si="138"/>
        <v>0</v>
      </c>
      <c r="LMJ59" s="383">
        <f t="shared" si="138"/>
        <v>0</v>
      </c>
      <c r="LMK59" s="383">
        <f t="shared" si="138"/>
        <v>0</v>
      </c>
      <c r="LML59" s="383">
        <f t="shared" si="138"/>
        <v>0</v>
      </c>
      <c r="LMM59" s="383">
        <f t="shared" si="138"/>
        <v>0</v>
      </c>
      <c r="LMN59" s="383">
        <f t="shared" si="138"/>
        <v>0</v>
      </c>
      <c r="LMO59" s="383">
        <f t="shared" si="138"/>
        <v>0</v>
      </c>
      <c r="LMP59" s="383">
        <f t="shared" si="138"/>
        <v>0</v>
      </c>
      <c r="LMQ59" s="383">
        <f t="shared" si="138"/>
        <v>0</v>
      </c>
      <c r="LMR59" s="383">
        <f t="shared" si="138"/>
        <v>0</v>
      </c>
      <c r="LMS59" s="383">
        <f t="shared" si="138"/>
        <v>0</v>
      </c>
      <c r="LMT59" s="383">
        <f t="shared" si="138"/>
        <v>0</v>
      </c>
      <c r="LMU59" s="383">
        <f t="shared" si="138"/>
        <v>0</v>
      </c>
      <c r="LMV59" s="383">
        <f t="shared" si="138"/>
        <v>0</v>
      </c>
      <c r="LMW59" s="383">
        <f t="shared" si="138"/>
        <v>0</v>
      </c>
      <c r="LMX59" s="383">
        <f t="shared" si="138"/>
        <v>0</v>
      </c>
      <c r="LMY59" s="383">
        <f t="shared" si="138"/>
        <v>0</v>
      </c>
      <c r="LMZ59" s="383">
        <f t="shared" si="138"/>
        <v>0</v>
      </c>
      <c r="LNA59" s="383">
        <f t="shared" si="138"/>
        <v>0</v>
      </c>
      <c r="LNB59" s="383">
        <f t="shared" si="138"/>
        <v>0</v>
      </c>
      <c r="LNC59" s="383">
        <f t="shared" si="138"/>
        <v>0</v>
      </c>
      <c r="LND59" s="383">
        <f t="shared" si="138"/>
        <v>0</v>
      </c>
      <c r="LNE59" s="383">
        <f t="shared" si="138"/>
        <v>0</v>
      </c>
      <c r="LNF59" s="383">
        <f t="shared" si="138"/>
        <v>0</v>
      </c>
      <c r="LNG59" s="383">
        <f t="shared" si="138"/>
        <v>0</v>
      </c>
      <c r="LNH59" s="383">
        <f t="shared" si="138"/>
        <v>0</v>
      </c>
      <c r="LNI59" s="383">
        <f t="shared" si="138"/>
        <v>0</v>
      </c>
      <c r="LNJ59" s="383">
        <f t="shared" si="138"/>
        <v>0</v>
      </c>
      <c r="LNK59" s="383">
        <f t="shared" si="138"/>
        <v>0</v>
      </c>
      <c r="LNL59" s="383">
        <f t="shared" si="138"/>
        <v>0</v>
      </c>
      <c r="LNM59" s="383">
        <f t="shared" si="138"/>
        <v>0</v>
      </c>
      <c r="LNN59" s="383">
        <f t="shared" si="138"/>
        <v>0</v>
      </c>
      <c r="LNO59" s="383">
        <f t="shared" si="138"/>
        <v>0</v>
      </c>
      <c r="LNP59" s="383">
        <f t="shared" si="138"/>
        <v>0</v>
      </c>
      <c r="LNQ59" s="383">
        <f t="shared" si="138"/>
        <v>0</v>
      </c>
      <c r="LNR59" s="383">
        <f t="shared" si="138"/>
        <v>0</v>
      </c>
      <c r="LNS59" s="383">
        <f t="shared" si="138"/>
        <v>0</v>
      </c>
      <c r="LNT59" s="383">
        <f t="shared" si="138"/>
        <v>0</v>
      </c>
      <c r="LNU59" s="383">
        <f t="shared" si="138"/>
        <v>0</v>
      </c>
      <c r="LNV59" s="383">
        <f t="shared" si="138"/>
        <v>0</v>
      </c>
      <c r="LNW59" s="383">
        <f t="shared" si="138"/>
        <v>0</v>
      </c>
      <c r="LNX59" s="383">
        <f t="shared" si="138"/>
        <v>0</v>
      </c>
      <c r="LNY59" s="383">
        <f t="shared" si="138"/>
        <v>0</v>
      </c>
      <c r="LNZ59" s="383">
        <f t="shared" si="138"/>
        <v>0</v>
      </c>
      <c r="LOA59" s="383">
        <f t="shared" si="138"/>
        <v>0</v>
      </c>
      <c r="LOB59" s="383">
        <f t="shared" si="138"/>
        <v>0</v>
      </c>
      <c r="LOC59" s="383">
        <f t="shared" si="138"/>
        <v>0</v>
      </c>
      <c r="LOD59" s="383">
        <f t="shared" si="138"/>
        <v>0</v>
      </c>
      <c r="LOE59" s="383">
        <f t="shared" si="138"/>
        <v>0</v>
      </c>
      <c r="LOF59" s="383">
        <f t="shared" si="138"/>
        <v>0</v>
      </c>
      <c r="LOG59" s="383">
        <f t="shared" si="138"/>
        <v>0</v>
      </c>
      <c r="LOH59" s="383">
        <f t="shared" si="138"/>
        <v>0</v>
      </c>
      <c r="LOI59" s="383">
        <f t="shared" si="138"/>
        <v>0</v>
      </c>
      <c r="LOJ59" s="383">
        <f t="shared" si="138"/>
        <v>0</v>
      </c>
      <c r="LOK59" s="383">
        <f t="shared" si="138"/>
        <v>0</v>
      </c>
      <c r="LOL59" s="383">
        <f t="shared" si="138"/>
        <v>0</v>
      </c>
      <c r="LOM59" s="383">
        <f t="shared" si="138"/>
        <v>0</v>
      </c>
      <c r="LON59" s="383">
        <f t="shared" si="138"/>
        <v>0</v>
      </c>
      <c r="LOO59" s="383">
        <f t="shared" si="138"/>
        <v>0</v>
      </c>
      <c r="LOP59" s="383">
        <f t="shared" si="138"/>
        <v>0</v>
      </c>
      <c r="LOQ59" s="383">
        <f t="shared" si="138"/>
        <v>0</v>
      </c>
      <c r="LOR59" s="383">
        <f t="shared" ref="LOR59:LRC59" si="139">LOR56</f>
        <v>0</v>
      </c>
      <c r="LOS59" s="383">
        <f t="shared" si="139"/>
        <v>0</v>
      </c>
      <c r="LOT59" s="383">
        <f t="shared" si="139"/>
        <v>0</v>
      </c>
      <c r="LOU59" s="383">
        <f t="shared" si="139"/>
        <v>0</v>
      </c>
      <c r="LOV59" s="383">
        <f t="shared" si="139"/>
        <v>0</v>
      </c>
      <c r="LOW59" s="383">
        <f t="shared" si="139"/>
        <v>0</v>
      </c>
      <c r="LOX59" s="383">
        <f t="shared" si="139"/>
        <v>0</v>
      </c>
      <c r="LOY59" s="383">
        <f t="shared" si="139"/>
        <v>0</v>
      </c>
      <c r="LOZ59" s="383">
        <f t="shared" si="139"/>
        <v>0</v>
      </c>
      <c r="LPA59" s="383">
        <f t="shared" si="139"/>
        <v>0</v>
      </c>
      <c r="LPB59" s="383">
        <f t="shared" si="139"/>
        <v>0</v>
      </c>
      <c r="LPC59" s="383">
        <f t="shared" si="139"/>
        <v>0</v>
      </c>
      <c r="LPD59" s="383">
        <f t="shared" si="139"/>
        <v>0</v>
      </c>
      <c r="LPE59" s="383">
        <f t="shared" si="139"/>
        <v>0</v>
      </c>
      <c r="LPF59" s="383">
        <f t="shared" si="139"/>
        <v>0</v>
      </c>
      <c r="LPG59" s="383">
        <f t="shared" si="139"/>
        <v>0</v>
      </c>
      <c r="LPH59" s="383">
        <f t="shared" si="139"/>
        <v>0</v>
      </c>
      <c r="LPI59" s="383">
        <f t="shared" si="139"/>
        <v>0</v>
      </c>
      <c r="LPJ59" s="383">
        <f t="shared" si="139"/>
        <v>0</v>
      </c>
      <c r="LPK59" s="383">
        <f t="shared" si="139"/>
        <v>0</v>
      </c>
      <c r="LPL59" s="383">
        <f t="shared" si="139"/>
        <v>0</v>
      </c>
      <c r="LPM59" s="383">
        <f t="shared" si="139"/>
        <v>0</v>
      </c>
      <c r="LPN59" s="383">
        <f t="shared" si="139"/>
        <v>0</v>
      </c>
      <c r="LPO59" s="383">
        <f t="shared" si="139"/>
        <v>0</v>
      </c>
      <c r="LPP59" s="383">
        <f t="shared" si="139"/>
        <v>0</v>
      </c>
      <c r="LPQ59" s="383">
        <f t="shared" si="139"/>
        <v>0</v>
      </c>
      <c r="LPR59" s="383">
        <f t="shared" si="139"/>
        <v>0</v>
      </c>
      <c r="LPS59" s="383">
        <f t="shared" si="139"/>
        <v>0</v>
      </c>
      <c r="LPT59" s="383">
        <f t="shared" si="139"/>
        <v>0</v>
      </c>
      <c r="LPU59" s="383">
        <f t="shared" si="139"/>
        <v>0</v>
      </c>
      <c r="LPV59" s="383">
        <f t="shared" si="139"/>
        <v>0</v>
      </c>
      <c r="LPW59" s="383">
        <f t="shared" si="139"/>
        <v>0</v>
      </c>
      <c r="LPX59" s="383">
        <f t="shared" si="139"/>
        <v>0</v>
      </c>
      <c r="LPY59" s="383">
        <f t="shared" si="139"/>
        <v>0</v>
      </c>
      <c r="LPZ59" s="383">
        <f t="shared" si="139"/>
        <v>0</v>
      </c>
      <c r="LQA59" s="383">
        <f t="shared" si="139"/>
        <v>0</v>
      </c>
      <c r="LQB59" s="383">
        <f t="shared" si="139"/>
        <v>0</v>
      </c>
      <c r="LQC59" s="383">
        <f t="shared" si="139"/>
        <v>0</v>
      </c>
      <c r="LQD59" s="383">
        <f t="shared" si="139"/>
        <v>0</v>
      </c>
      <c r="LQE59" s="383">
        <f t="shared" si="139"/>
        <v>0</v>
      </c>
      <c r="LQF59" s="383">
        <f t="shared" si="139"/>
        <v>0</v>
      </c>
      <c r="LQG59" s="383">
        <f t="shared" si="139"/>
        <v>0</v>
      </c>
      <c r="LQH59" s="383">
        <f t="shared" si="139"/>
        <v>0</v>
      </c>
      <c r="LQI59" s="383">
        <f t="shared" si="139"/>
        <v>0</v>
      </c>
      <c r="LQJ59" s="383">
        <f t="shared" si="139"/>
        <v>0</v>
      </c>
      <c r="LQK59" s="383">
        <f t="shared" si="139"/>
        <v>0</v>
      </c>
      <c r="LQL59" s="383">
        <f t="shared" si="139"/>
        <v>0</v>
      </c>
      <c r="LQM59" s="383">
        <f t="shared" si="139"/>
        <v>0</v>
      </c>
      <c r="LQN59" s="383">
        <f t="shared" si="139"/>
        <v>0</v>
      </c>
      <c r="LQO59" s="383">
        <f t="shared" si="139"/>
        <v>0</v>
      </c>
      <c r="LQP59" s="383">
        <f t="shared" si="139"/>
        <v>0</v>
      </c>
      <c r="LQQ59" s="383">
        <f t="shared" si="139"/>
        <v>0</v>
      </c>
      <c r="LQR59" s="383">
        <f t="shared" si="139"/>
        <v>0</v>
      </c>
      <c r="LQS59" s="383">
        <f t="shared" si="139"/>
        <v>0</v>
      </c>
      <c r="LQT59" s="383">
        <f t="shared" si="139"/>
        <v>0</v>
      </c>
      <c r="LQU59" s="383">
        <f t="shared" si="139"/>
        <v>0</v>
      </c>
      <c r="LQV59" s="383">
        <f t="shared" si="139"/>
        <v>0</v>
      </c>
      <c r="LQW59" s="383">
        <f t="shared" si="139"/>
        <v>0</v>
      </c>
      <c r="LQX59" s="383">
        <f t="shared" si="139"/>
        <v>0</v>
      </c>
      <c r="LQY59" s="383">
        <f t="shared" si="139"/>
        <v>0</v>
      </c>
      <c r="LQZ59" s="383">
        <f t="shared" si="139"/>
        <v>0</v>
      </c>
      <c r="LRA59" s="383">
        <f t="shared" si="139"/>
        <v>0</v>
      </c>
      <c r="LRB59" s="383">
        <f t="shared" si="139"/>
        <v>0</v>
      </c>
      <c r="LRC59" s="383">
        <f t="shared" si="139"/>
        <v>0</v>
      </c>
      <c r="LRD59" s="383">
        <f t="shared" ref="LRD59:LTO59" si="140">LRD56</f>
        <v>0</v>
      </c>
      <c r="LRE59" s="383">
        <f t="shared" si="140"/>
        <v>0</v>
      </c>
      <c r="LRF59" s="383">
        <f t="shared" si="140"/>
        <v>0</v>
      </c>
      <c r="LRG59" s="383">
        <f t="shared" si="140"/>
        <v>0</v>
      </c>
      <c r="LRH59" s="383">
        <f t="shared" si="140"/>
        <v>0</v>
      </c>
      <c r="LRI59" s="383">
        <f t="shared" si="140"/>
        <v>0</v>
      </c>
      <c r="LRJ59" s="383">
        <f t="shared" si="140"/>
        <v>0</v>
      </c>
      <c r="LRK59" s="383">
        <f t="shared" si="140"/>
        <v>0</v>
      </c>
      <c r="LRL59" s="383">
        <f t="shared" si="140"/>
        <v>0</v>
      </c>
      <c r="LRM59" s="383">
        <f t="shared" si="140"/>
        <v>0</v>
      </c>
      <c r="LRN59" s="383">
        <f t="shared" si="140"/>
        <v>0</v>
      </c>
      <c r="LRO59" s="383">
        <f t="shared" si="140"/>
        <v>0</v>
      </c>
      <c r="LRP59" s="383">
        <f t="shared" si="140"/>
        <v>0</v>
      </c>
      <c r="LRQ59" s="383">
        <f t="shared" si="140"/>
        <v>0</v>
      </c>
      <c r="LRR59" s="383">
        <f t="shared" si="140"/>
        <v>0</v>
      </c>
      <c r="LRS59" s="383">
        <f t="shared" si="140"/>
        <v>0</v>
      </c>
      <c r="LRT59" s="383">
        <f t="shared" si="140"/>
        <v>0</v>
      </c>
      <c r="LRU59" s="383">
        <f t="shared" si="140"/>
        <v>0</v>
      </c>
      <c r="LRV59" s="383">
        <f t="shared" si="140"/>
        <v>0</v>
      </c>
      <c r="LRW59" s="383">
        <f t="shared" si="140"/>
        <v>0</v>
      </c>
      <c r="LRX59" s="383">
        <f t="shared" si="140"/>
        <v>0</v>
      </c>
      <c r="LRY59" s="383">
        <f t="shared" si="140"/>
        <v>0</v>
      </c>
      <c r="LRZ59" s="383">
        <f t="shared" si="140"/>
        <v>0</v>
      </c>
      <c r="LSA59" s="383">
        <f t="shared" si="140"/>
        <v>0</v>
      </c>
      <c r="LSB59" s="383">
        <f t="shared" si="140"/>
        <v>0</v>
      </c>
      <c r="LSC59" s="383">
        <f t="shared" si="140"/>
        <v>0</v>
      </c>
      <c r="LSD59" s="383">
        <f t="shared" si="140"/>
        <v>0</v>
      </c>
      <c r="LSE59" s="383">
        <f t="shared" si="140"/>
        <v>0</v>
      </c>
      <c r="LSF59" s="383">
        <f t="shared" si="140"/>
        <v>0</v>
      </c>
      <c r="LSG59" s="383">
        <f t="shared" si="140"/>
        <v>0</v>
      </c>
      <c r="LSH59" s="383">
        <f t="shared" si="140"/>
        <v>0</v>
      </c>
      <c r="LSI59" s="383">
        <f t="shared" si="140"/>
        <v>0</v>
      </c>
      <c r="LSJ59" s="383">
        <f t="shared" si="140"/>
        <v>0</v>
      </c>
      <c r="LSK59" s="383">
        <f t="shared" si="140"/>
        <v>0</v>
      </c>
      <c r="LSL59" s="383">
        <f t="shared" si="140"/>
        <v>0</v>
      </c>
      <c r="LSM59" s="383">
        <f t="shared" si="140"/>
        <v>0</v>
      </c>
      <c r="LSN59" s="383">
        <f t="shared" si="140"/>
        <v>0</v>
      </c>
      <c r="LSO59" s="383">
        <f t="shared" si="140"/>
        <v>0</v>
      </c>
      <c r="LSP59" s="383">
        <f t="shared" si="140"/>
        <v>0</v>
      </c>
      <c r="LSQ59" s="383">
        <f t="shared" si="140"/>
        <v>0</v>
      </c>
      <c r="LSR59" s="383">
        <f t="shared" si="140"/>
        <v>0</v>
      </c>
      <c r="LSS59" s="383">
        <f t="shared" si="140"/>
        <v>0</v>
      </c>
      <c r="LST59" s="383">
        <f t="shared" si="140"/>
        <v>0</v>
      </c>
      <c r="LSU59" s="383">
        <f t="shared" si="140"/>
        <v>0</v>
      </c>
      <c r="LSV59" s="383">
        <f t="shared" si="140"/>
        <v>0</v>
      </c>
      <c r="LSW59" s="383">
        <f t="shared" si="140"/>
        <v>0</v>
      </c>
      <c r="LSX59" s="383">
        <f t="shared" si="140"/>
        <v>0</v>
      </c>
      <c r="LSY59" s="383">
        <f t="shared" si="140"/>
        <v>0</v>
      </c>
      <c r="LSZ59" s="383">
        <f t="shared" si="140"/>
        <v>0</v>
      </c>
      <c r="LTA59" s="383">
        <f t="shared" si="140"/>
        <v>0</v>
      </c>
      <c r="LTB59" s="383">
        <f t="shared" si="140"/>
        <v>0</v>
      </c>
      <c r="LTC59" s="383">
        <f t="shared" si="140"/>
        <v>0</v>
      </c>
      <c r="LTD59" s="383">
        <f t="shared" si="140"/>
        <v>0</v>
      </c>
      <c r="LTE59" s="383">
        <f t="shared" si="140"/>
        <v>0</v>
      </c>
      <c r="LTF59" s="383">
        <f t="shared" si="140"/>
        <v>0</v>
      </c>
      <c r="LTG59" s="383">
        <f t="shared" si="140"/>
        <v>0</v>
      </c>
      <c r="LTH59" s="383">
        <f t="shared" si="140"/>
        <v>0</v>
      </c>
      <c r="LTI59" s="383">
        <f t="shared" si="140"/>
        <v>0</v>
      </c>
      <c r="LTJ59" s="383">
        <f t="shared" si="140"/>
        <v>0</v>
      </c>
      <c r="LTK59" s="383">
        <f t="shared" si="140"/>
        <v>0</v>
      </c>
      <c r="LTL59" s="383">
        <f t="shared" si="140"/>
        <v>0</v>
      </c>
      <c r="LTM59" s="383">
        <f t="shared" si="140"/>
        <v>0</v>
      </c>
      <c r="LTN59" s="383">
        <f t="shared" si="140"/>
        <v>0</v>
      </c>
      <c r="LTO59" s="383">
        <f t="shared" si="140"/>
        <v>0</v>
      </c>
      <c r="LTP59" s="383">
        <f t="shared" ref="LTP59:LWA59" si="141">LTP56</f>
        <v>0</v>
      </c>
      <c r="LTQ59" s="383">
        <f t="shared" si="141"/>
        <v>0</v>
      </c>
      <c r="LTR59" s="383">
        <f t="shared" si="141"/>
        <v>0</v>
      </c>
      <c r="LTS59" s="383">
        <f t="shared" si="141"/>
        <v>0</v>
      </c>
      <c r="LTT59" s="383">
        <f t="shared" si="141"/>
        <v>0</v>
      </c>
      <c r="LTU59" s="383">
        <f t="shared" si="141"/>
        <v>0</v>
      </c>
      <c r="LTV59" s="383">
        <f t="shared" si="141"/>
        <v>0</v>
      </c>
      <c r="LTW59" s="383">
        <f t="shared" si="141"/>
        <v>0</v>
      </c>
      <c r="LTX59" s="383">
        <f t="shared" si="141"/>
        <v>0</v>
      </c>
      <c r="LTY59" s="383">
        <f t="shared" si="141"/>
        <v>0</v>
      </c>
      <c r="LTZ59" s="383">
        <f t="shared" si="141"/>
        <v>0</v>
      </c>
      <c r="LUA59" s="383">
        <f t="shared" si="141"/>
        <v>0</v>
      </c>
      <c r="LUB59" s="383">
        <f t="shared" si="141"/>
        <v>0</v>
      </c>
      <c r="LUC59" s="383">
        <f t="shared" si="141"/>
        <v>0</v>
      </c>
      <c r="LUD59" s="383">
        <f t="shared" si="141"/>
        <v>0</v>
      </c>
      <c r="LUE59" s="383">
        <f t="shared" si="141"/>
        <v>0</v>
      </c>
      <c r="LUF59" s="383">
        <f t="shared" si="141"/>
        <v>0</v>
      </c>
      <c r="LUG59" s="383">
        <f t="shared" si="141"/>
        <v>0</v>
      </c>
      <c r="LUH59" s="383">
        <f t="shared" si="141"/>
        <v>0</v>
      </c>
      <c r="LUI59" s="383">
        <f t="shared" si="141"/>
        <v>0</v>
      </c>
      <c r="LUJ59" s="383">
        <f t="shared" si="141"/>
        <v>0</v>
      </c>
      <c r="LUK59" s="383">
        <f t="shared" si="141"/>
        <v>0</v>
      </c>
      <c r="LUL59" s="383">
        <f t="shared" si="141"/>
        <v>0</v>
      </c>
      <c r="LUM59" s="383">
        <f t="shared" si="141"/>
        <v>0</v>
      </c>
      <c r="LUN59" s="383">
        <f t="shared" si="141"/>
        <v>0</v>
      </c>
      <c r="LUO59" s="383">
        <f t="shared" si="141"/>
        <v>0</v>
      </c>
      <c r="LUP59" s="383">
        <f t="shared" si="141"/>
        <v>0</v>
      </c>
      <c r="LUQ59" s="383">
        <f t="shared" si="141"/>
        <v>0</v>
      </c>
      <c r="LUR59" s="383">
        <f t="shared" si="141"/>
        <v>0</v>
      </c>
      <c r="LUS59" s="383">
        <f t="shared" si="141"/>
        <v>0</v>
      </c>
      <c r="LUT59" s="383">
        <f t="shared" si="141"/>
        <v>0</v>
      </c>
      <c r="LUU59" s="383">
        <f t="shared" si="141"/>
        <v>0</v>
      </c>
      <c r="LUV59" s="383">
        <f t="shared" si="141"/>
        <v>0</v>
      </c>
      <c r="LUW59" s="383">
        <f t="shared" si="141"/>
        <v>0</v>
      </c>
      <c r="LUX59" s="383">
        <f t="shared" si="141"/>
        <v>0</v>
      </c>
      <c r="LUY59" s="383">
        <f t="shared" si="141"/>
        <v>0</v>
      </c>
      <c r="LUZ59" s="383">
        <f t="shared" si="141"/>
        <v>0</v>
      </c>
      <c r="LVA59" s="383">
        <f t="shared" si="141"/>
        <v>0</v>
      </c>
      <c r="LVB59" s="383">
        <f t="shared" si="141"/>
        <v>0</v>
      </c>
      <c r="LVC59" s="383">
        <f t="shared" si="141"/>
        <v>0</v>
      </c>
      <c r="LVD59" s="383">
        <f t="shared" si="141"/>
        <v>0</v>
      </c>
      <c r="LVE59" s="383">
        <f t="shared" si="141"/>
        <v>0</v>
      </c>
      <c r="LVF59" s="383">
        <f t="shared" si="141"/>
        <v>0</v>
      </c>
      <c r="LVG59" s="383">
        <f t="shared" si="141"/>
        <v>0</v>
      </c>
      <c r="LVH59" s="383">
        <f t="shared" si="141"/>
        <v>0</v>
      </c>
      <c r="LVI59" s="383">
        <f t="shared" si="141"/>
        <v>0</v>
      </c>
      <c r="LVJ59" s="383">
        <f t="shared" si="141"/>
        <v>0</v>
      </c>
      <c r="LVK59" s="383">
        <f t="shared" si="141"/>
        <v>0</v>
      </c>
      <c r="LVL59" s="383">
        <f t="shared" si="141"/>
        <v>0</v>
      </c>
      <c r="LVM59" s="383">
        <f t="shared" si="141"/>
        <v>0</v>
      </c>
      <c r="LVN59" s="383">
        <f t="shared" si="141"/>
        <v>0</v>
      </c>
      <c r="LVO59" s="383">
        <f t="shared" si="141"/>
        <v>0</v>
      </c>
      <c r="LVP59" s="383">
        <f t="shared" si="141"/>
        <v>0</v>
      </c>
      <c r="LVQ59" s="383">
        <f t="shared" si="141"/>
        <v>0</v>
      </c>
      <c r="LVR59" s="383">
        <f t="shared" si="141"/>
        <v>0</v>
      </c>
      <c r="LVS59" s="383">
        <f t="shared" si="141"/>
        <v>0</v>
      </c>
      <c r="LVT59" s="383">
        <f t="shared" si="141"/>
        <v>0</v>
      </c>
      <c r="LVU59" s="383">
        <f t="shared" si="141"/>
        <v>0</v>
      </c>
      <c r="LVV59" s="383">
        <f t="shared" si="141"/>
        <v>0</v>
      </c>
      <c r="LVW59" s="383">
        <f t="shared" si="141"/>
        <v>0</v>
      </c>
      <c r="LVX59" s="383">
        <f t="shared" si="141"/>
        <v>0</v>
      </c>
      <c r="LVY59" s="383">
        <f t="shared" si="141"/>
        <v>0</v>
      </c>
      <c r="LVZ59" s="383">
        <f t="shared" si="141"/>
        <v>0</v>
      </c>
      <c r="LWA59" s="383">
        <f t="shared" si="141"/>
        <v>0</v>
      </c>
      <c r="LWB59" s="383">
        <f t="shared" ref="LWB59:LYM59" si="142">LWB56</f>
        <v>0</v>
      </c>
      <c r="LWC59" s="383">
        <f t="shared" si="142"/>
        <v>0</v>
      </c>
      <c r="LWD59" s="383">
        <f t="shared" si="142"/>
        <v>0</v>
      </c>
      <c r="LWE59" s="383">
        <f t="shared" si="142"/>
        <v>0</v>
      </c>
      <c r="LWF59" s="383">
        <f t="shared" si="142"/>
        <v>0</v>
      </c>
      <c r="LWG59" s="383">
        <f t="shared" si="142"/>
        <v>0</v>
      </c>
      <c r="LWH59" s="383">
        <f t="shared" si="142"/>
        <v>0</v>
      </c>
      <c r="LWI59" s="383">
        <f t="shared" si="142"/>
        <v>0</v>
      </c>
      <c r="LWJ59" s="383">
        <f t="shared" si="142"/>
        <v>0</v>
      </c>
      <c r="LWK59" s="383">
        <f t="shared" si="142"/>
        <v>0</v>
      </c>
      <c r="LWL59" s="383">
        <f t="shared" si="142"/>
        <v>0</v>
      </c>
      <c r="LWM59" s="383">
        <f t="shared" si="142"/>
        <v>0</v>
      </c>
      <c r="LWN59" s="383">
        <f t="shared" si="142"/>
        <v>0</v>
      </c>
      <c r="LWO59" s="383">
        <f t="shared" si="142"/>
        <v>0</v>
      </c>
      <c r="LWP59" s="383">
        <f t="shared" si="142"/>
        <v>0</v>
      </c>
      <c r="LWQ59" s="383">
        <f t="shared" si="142"/>
        <v>0</v>
      </c>
      <c r="LWR59" s="383">
        <f t="shared" si="142"/>
        <v>0</v>
      </c>
      <c r="LWS59" s="383">
        <f t="shared" si="142"/>
        <v>0</v>
      </c>
      <c r="LWT59" s="383">
        <f t="shared" si="142"/>
        <v>0</v>
      </c>
      <c r="LWU59" s="383">
        <f t="shared" si="142"/>
        <v>0</v>
      </c>
      <c r="LWV59" s="383">
        <f t="shared" si="142"/>
        <v>0</v>
      </c>
      <c r="LWW59" s="383">
        <f t="shared" si="142"/>
        <v>0</v>
      </c>
      <c r="LWX59" s="383">
        <f t="shared" si="142"/>
        <v>0</v>
      </c>
      <c r="LWY59" s="383">
        <f t="shared" si="142"/>
        <v>0</v>
      </c>
      <c r="LWZ59" s="383">
        <f t="shared" si="142"/>
        <v>0</v>
      </c>
      <c r="LXA59" s="383">
        <f t="shared" si="142"/>
        <v>0</v>
      </c>
      <c r="LXB59" s="383">
        <f t="shared" si="142"/>
        <v>0</v>
      </c>
      <c r="LXC59" s="383">
        <f t="shared" si="142"/>
        <v>0</v>
      </c>
      <c r="LXD59" s="383">
        <f t="shared" si="142"/>
        <v>0</v>
      </c>
      <c r="LXE59" s="383">
        <f t="shared" si="142"/>
        <v>0</v>
      </c>
      <c r="LXF59" s="383">
        <f t="shared" si="142"/>
        <v>0</v>
      </c>
      <c r="LXG59" s="383">
        <f t="shared" si="142"/>
        <v>0</v>
      </c>
      <c r="LXH59" s="383">
        <f t="shared" si="142"/>
        <v>0</v>
      </c>
      <c r="LXI59" s="383">
        <f t="shared" si="142"/>
        <v>0</v>
      </c>
      <c r="LXJ59" s="383">
        <f t="shared" si="142"/>
        <v>0</v>
      </c>
      <c r="LXK59" s="383">
        <f t="shared" si="142"/>
        <v>0</v>
      </c>
      <c r="LXL59" s="383">
        <f t="shared" si="142"/>
        <v>0</v>
      </c>
      <c r="LXM59" s="383">
        <f t="shared" si="142"/>
        <v>0</v>
      </c>
      <c r="LXN59" s="383">
        <f t="shared" si="142"/>
        <v>0</v>
      </c>
      <c r="LXO59" s="383">
        <f t="shared" si="142"/>
        <v>0</v>
      </c>
      <c r="LXP59" s="383">
        <f t="shared" si="142"/>
        <v>0</v>
      </c>
      <c r="LXQ59" s="383">
        <f t="shared" si="142"/>
        <v>0</v>
      </c>
      <c r="LXR59" s="383">
        <f t="shared" si="142"/>
        <v>0</v>
      </c>
      <c r="LXS59" s="383">
        <f t="shared" si="142"/>
        <v>0</v>
      </c>
      <c r="LXT59" s="383">
        <f t="shared" si="142"/>
        <v>0</v>
      </c>
      <c r="LXU59" s="383">
        <f t="shared" si="142"/>
        <v>0</v>
      </c>
      <c r="LXV59" s="383">
        <f t="shared" si="142"/>
        <v>0</v>
      </c>
      <c r="LXW59" s="383">
        <f t="shared" si="142"/>
        <v>0</v>
      </c>
      <c r="LXX59" s="383">
        <f t="shared" si="142"/>
        <v>0</v>
      </c>
      <c r="LXY59" s="383">
        <f t="shared" si="142"/>
        <v>0</v>
      </c>
      <c r="LXZ59" s="383">
        <f t="shared" si="142"/>
        <v>0</v>
      </c>
      <c r="LYA59" s="383">
        <f t="shared" si="142"/>
        <v>0</v>
      </c>
      <c r="LYB59" s="383">
        <f t="shared" si="142"/>
        <v>0</v>
      </c>
      <c r="LYC59" s="383">
        <f t="shared" si="142"/>
        <v>0</v>
      </c>
      <c r="LYD59" s="383">
        <f t="shared" si="142"/>
        <v>0</v>
      </c>
      <c r="LYE59" s="383">
        <f t="shared" si="142"/>
        <v>0</v>
      </c>
      <c r="LYF59" s="383">
        <f t="shared" si="142"/>
        <v>0</v>
      </c>
      <c r="LYG59" s="383">
        <f t="shared" si="142"/>
        <v>0</v>
      </c>
      <c r="LYH59" s="383">
        <f t="shared" si="142"/>
        <v>0</v>
      </c>
      <c r="LYI59" s="383">
        <f t="shared" si="142"/>
        <v>0</v>
      </c>
      <c r="LYJ59" s="383">
        <f t="shared" si="142"/>
        <v>0</v>
      </c>
      <c r="LYK59" s="383">
        <f t="shared" si="142"/>
        <v>0</v>
      </c>
      <c r="LYL59" s="383">
        <f t="shared" si="142"/>
        <v>0</v>
      </c>
      <c r="LYM59" s="383">
        <f t="shared" si="142"/>
        <v>0</v>
      </c>
      <c r="LYN59" s="383">
        <f t="shared" ref="LYN59:MAY59" si="143">LYN56</f>
        <v>0</v>
      </c>
      <c r="LYO59" s="383">
        <f t="shared" si="143"/>
        <v>0</v>
      </c>
      <c r="LYP59" s="383">
        <f t="shared" si="143"/>
        <v>0</v>
      </c>
      <c r="LYQ59" s="383">
        <f t="shared" si="143"/>
        <v>0</v>
      </c>
      <c r="LYR59" s="383">
        <f t="shared" si="143"/>
        <v>0</v>
      </c>
      <c r="LYS59" s="383">
        <f t="shared" si="143"/>
        <v>0</v>
      </c>
      <c r="LYT59" s="383">
        <f t="shared" si="143"/>
        <v>0</v>
      </c>
      <c r="LYU59" s="383">
        <f t="shared" si="143"/>
        <v>0</v>
      </c>
      <c r="LYV59" s="383">
        <f t="shared" si="143"/>
        <v>0</v>
      </c>
      <c r="LYW59" s="383">
        <f t="shared" si="143"/>
        <v>0</v>
      </c>
      <c r="LYX59" s="383">
        <f t="shared" si="143"/>
        <v>0</v>
      </c>
      <c r="LYY59" s="383">
        <f t="shared" si="143"/>
        <v>0</v>
      </c>
      <c r="LYZ59" s="383">
        <f t="shared" si="143"/>
        <v>0</v>
      </c>
      <c r="LZA59" s="383">
        <f t="shared" si="143"/>
        <v>0</v>
      </c>
      <c r="LZB59" s="383">
        <f t="shared" si="143"/>
        <v>0</v>
      </c>
      <c r="LZC59" s="383">
        <f t="shared" si="143"/>
        <v>0</v>
      </c>
      <c r="LZD59" s="383">
        <f t="shared" si="143"/>
        <v>0</v>
      </c>
      <c r="LZE59" s="383">
        <f t="shared" si="143"/>
        <v>0</v>
      </c>
      <c r="LZF59" s="383">
        <f t="shared" si="143"/>
        <v>0</v>
      </c>
      <c r="LZG59" s="383">
        <f t="shared" si="143"/>
        <v>0</v>
      </c>
      <c r="LZH59" s="383">
        <f t="shared" si="143"/>
        <v>0</v>
      </c>
      <c r="LZI59" s="383">
        <f t="shared" si="143"/>
        <v>0</v>
      </c>
      <c r="LZJ59" s="383">
        <f t="shared" si="143"/>
        <v>0</v>
      </c>
      <c r="LZK59" s="383">
        <f t="shared" si="143"/>
        <v>0</v>
      </c>
      <c r="LZL59" s="383">
        <f t="shared" si="143"/>
        <v>0</v>
      </c>
      <c r="LZM59" s="383">
        <f t="shared" si="143"/>
        <v>0</v>
      </c>
      <c r="LZN59" s="383">
        <f t="shared" si="143"/>
        <v>0</v>
      </c>
      <c r="LZO59" s="383">
        <f t="shared" si="143"/>
        <v>0</v>
      </c>
      <c r="LZP59" s="383">
        <f t="shared" si="143"/>
        <v>0</v>
      </c>
      <c r="LZQ59" s="383">
        <f t="shared" si="143"/>
        <v>0</v>
      </c>
      <c r="LZR59" s="383">
        <f t="shared" si="143"/>
        <v>0</v>
      </c>
      <c r="LZS59" s="383">
        <f t="shared" si="143"/>
        <v>0</v>
      </c>
      <c r="LZT59" s="383">
        <f t="shared" si="143"/>
        <v>0</v>
      </c>
      <c r="LZU59" s="383">
        <f t="shared" si="143"/>
        <v>0</v>
      </c>
      <c r="LZV59" s="383">
        <f t="shared" si="143"/>
        <v>0</v>
      </c>
      <c r="LZW59" s="383">
        <f t="shared" si="143"/>
        <v>0</v>
      </c>
      <c r="LZX59" s="383">
        <f t="shared" si="143"/>
        <v>0</v>
      </c>
      <c r="LZY59" s="383">
        <f t="shared" si="143"/>
        <v>0</v>
      </c>
      <c r="LZZ59" s="383">
        <f t="shared" si="143"/>
        <v>0</v>
      </c>
      <c r="MAA59" s="383">
        <f t="shared" si="143"/>
        <v>0</v>
      </c>
      <c r="MAB59" s="383">
        <f t="shared" si="143"/>
        <v>0</v>
      </c>
      <c r="MAC59" s="383">
        <f t="shared" si="143"/>
        <v>0</v>
      </c>
      <c r="MAD59" s="383">
        <f t="shared" si="143"/>
        <v>0</v>
      </c>
      <c r="MAE59" s="383">
        <f t="shared" si="143"/>
        <v>0</v>
      </c>
      <c r="MAF59" s="383">
        <f t="shared" si="143"/>
        <v>0</v>
      </c>
      <c r="MAG59" s="383">
        <f t="shared" si="143"/>
        <v>0</v>
      </c>
      <c r="MAH59" s="383">
        <f t="shared" si="143"/>
        <v>0</v>
      </c>
      <c r="MAI59" s="383">
        <f t="shared" si="143"/>
        <v>0</v>
      </c>
      <c r="MAJ59" s="383">
        <f t="shared" si="143"/>
        <v>0</v>
      </c>
      <c r="MAK59" s="383">
        <f t="shared" si="143"/>
        <v>0</v>
      </c>
      <c r="MAL59" s="383">
        <f t="shared" si="143"/>
        <v>0</v>
      </c>
      <c r="MAM59" s="383">
        <f t="shared" si="143"/>
        <v>0</v>
      </c>
      <c r="MAN59" s="383">
        <f t="shared" si="143"/>
        <v>0</v>
      </c>
      <c r="MAO59" s="383">
        <f t="shared" si="143"/>
        <v>0</v>
      </c>
      <c r="MAP59" s="383">
        <f t="shared" si="143"/>
        <v>0</v>
      </c>
      <c r="MAQ59" s="383">
        <f t="shared" si="143"/>
        <v>0</v>
      </c>
      <c r="MAR59" s="383">
        <f t="shared" si="143"/>
        <v>0</v>
      </c>
      <c r="MAS59" s="383">
        <f t="shared" si="143"/>
        <v>0</v>
      </c>
      <c r="MAT59" s="383">
        <f t="shared" si="143"/>
        <v>0</v>
      </c>
      <c r="MAU59" s="383">
        <f t="shared" si="143"/>
        <v>0</v>
      </c>
      <c r="MAV59" s="383">
        <f t="shared" si="143"/>
        <v>0</v>
      </c>
      <c r="MAW59" s="383">
        <f t="shared" si="143"/>
        <v>0</v>
      </c>
      <c r="MAX59" s="383">
        <f t="shared" si="143"/>
        <v>0</v>
      </c>
      <c r="MAY59" s="383">
        <f t="shared" si="143"/>
        <v>0</v>
      </c>
      <c r="MAZ59" s="383">
        <f t="shared" ref="MAZ59:MDK59" si="144">MAZ56</f>
        <v>0</v>
      </c>
      <c r="MBA59" s="383">
        <f t="shared" si="144"/>
        <v>0</v>
      </c>
      <c r="MBB59" s="383">
        <f t="shared" si="144"/>
        <v>0</v>
      </c>
      <c r="MBC59" s="383">
        <f t="shared" si="144"/>
        <v>0</v>
      </c>
      <c r="MBD59" s="383">
        <f t="shared" si="144"/>
        <v>0</v>
      </c>
      <c r="MBE59" s="383">
        <f t="shared" si="144"/>
        <v>0</v>
      </c>
      <c r="MBF59" s="383">
        <f t="shared" si="144"/>
        <v>0</v>
      </c>
      <c r="MBG59" s="383">
        <f t="shared" si="144"/>
        <v>0</v>
      </c>
      <c r="MBH59" s="383">
        <f t="shared" si="144"/>
        <v>0</v>
      </c>
      <c r="MBI59" s="383">
        <f t="shared" si="144"/>
        <v>0</v>
      </c>
      <c r="MBJ59" s="383">
        <f t="shared" si="144"/>
        <v>0</v>
      </c>
      <c r="MBK59" s="383">
        <f t="shared" si="144"/>
        <v>0</v>
      </c>
      <c r="MBL59" s="383">
        <f t="shared" si="144"/>
        <v>0</v>
      </c>
      <c r="MBM59" s="383">
        <f t="shared" si="144"/>
        <v>0</v>
      </c>
      <c r="MBN59" s="383">
        <f t="shared" si="144"/>
        <v>0</v>
      </c>
      <c r="MBO59" s="383">
        <f t="shared" si="144"/>
        <v>0</v>
      </c>
      <c r="MBP59" s="383">
        <f t="shared" si="144"/>
        <v>0</v>
      </c>
      <c r="MBQ59" s="383">
        <f t="shared" si="144"/>
        <v>0</v>
      </c>
      <c r="MBR59" s="383">
        <f t="shared" si="144"/>
        <v>0</v>
      </c>
      <c r="MBS59" s="383">
        <f t="shared" si="144"/>
        <v>0</v>
      </c>
      <c r="MBT59" s="383">
        <f t="shared" si="144"/>
        <v>0</v>
      </c>
      <c r="MBU59" s="383">
        <f t="shared" si="144"/>
        <v>0</v>
      </c>
      <c r="MBV59" s="383">
        <f t="shared" si="144"/>
        <v>0</v>
      </c>
      <c r="MBW59" s="383">
        <f t="shared" si="144"/>
        <v>0</v>
      </c>
      <c r="MBX59" s="383">
        <f t="shared" si="144"/>
        <v>0</v>
      </c>
      <c r="MBY59" s="383">
        <f t="shared" si="144"/>
        <v>0</v>
      </c>
      <c r="MBZ59" s="383">
        <f t="shared" si="144"/>
        <v>0</v>
      </c>
      <c r="MCA59" s="383">
        <f t="shared" si="144"/>
        <v>0</v>
      </c>
      <c r="MCB59" s="383">
        <f t="shared" si="144"/>
        <v>0</v>
      </c>
      <c r="MCC59" s="383">
        <f t="shared" si="144"/>
        <v>0</v>
      </c>
      <c r="MCD59" s="383">
        <f t="shared" si="144"/>
        <v>0</v>
      </c>
      <c r="MCE59" s="383">
        <f t="shared" si="144"/>
        <v>0</v>
      </c>
      <c r="MCF59" s="383">
        <f t="shared" si="144"/>
        <v>0</v>
      </c>
      <c r="MCG59" s="383">
        <f t="shared" si="144"/>
        <v>0</v>
      </c>
      <c r="MCH59" s="383">
        <f t="shared" si="144"/>
        <v>0</v>
      </c>
      <c r="MCI59" s="383">
        <f t="shared" si="144"/>
        <v>0</v>
      </c>
      <c r="MCJ59" s="383">
        <f t="shared" si="144"/>
        <v>0</v>
      </c>
      <c r="MCK59" s="383">
        <f t="shared" si="144"/>
        <v>0</v>
      </c>
      <c r="MCL59" s="383">
        <f t="shared" si="144"/>
        <v>0</v>
      </c>
      <c r="MCM59" s="383">
        <f t="shared" si="144"/>
        <v>0</v>
      </c>
      <c r="MCN59" s="383">
        <f t="shared" si="144"/>
        <v>0</v>
      </c>
      <c r="MCO59" s="383">
        <f t="shared" si="144"/>
        <v>0</v>
      </c>
      <c r="MCP59" s="383">
        <f t="shared" si="144"/>
        <v>0</v>
      </c>
      <c r="MCQ59" s="383">
        <f t="shared" si="144"/>
        <v>0</v>
      </c>
      <c r="MCR59" s="383">
        <f t="shared" si="144"/>
        <v>0</v>
      </c>
      <c r="MCS59" s="383">
        <f t="shared" si="144"/>
        <v>0</v>
      </c>
      <c r="MCT59" s="383">
        <f t="shared" si="144"/>
        <v>0</v>
      </c>
      <c r="MCU59" s="383">
        <f t="shared" si="144"/>
        <v>0</v>
      </c>
      <c r="MCV59" s="383">
        <f t="shared" si="144"/>
        <v>0</v>
      </c>
      <c r="MCW59" s="383">
        <f t="shared" si="144"/>
        <v>0</v>
      </c>
      <c r="MCX59" s="383">
        <f t="shared" si="144"/>
        <v>0</v>
      </c>
      <c r="MCY59" s="383">
        <f t="shared" si="144"/>
        <v>0</v>
      </c>
      <c r="MCZ59" s="383">
        <f t="shared" si="144"/>
        <v>0</v>
      </c>
      <c r="MDA59" s="383">
        <f t="shared" si="144"/>
        <v>0</v>
      </c>
      <c r="MDB59" s="383">
        <f t="shared" si="144"/>
        <v>0</v>
      </c>
      <c r="MDC59" s="383">
        <f t="shared" si="144"/>
        <v>0</v>
      </c>
      <c r="MDD59" s="383">
        <f t="shared" si="144"/>
        <v>0</v>
      </c>
      <c r="MDE59" s="383">
        <f t="shared" si="144"/>
        <v>0</v>
      </c>
      <c r="MDF59" s="383">
        <f t="shared" si="144"/>
        <v>0</v>
      </c>
      <c r="MDG59" s="383">
        <f t="shared" si="144"/>
        <v>0</v>
      </c>
      <c r="MDH59" s="383">
        <f t="shared" si="144"/>
        <v>0</v>
      </c>
      <c r="MDI59" s="383">
        <f t="shared" si="144"/>
        <v>0</v>
      </c>
      <c r="MDJ59" s="383">
        <f t="shared" si="144"/>
        <v>0</v>
      </c>
      <c r="MDK59" s="383">
        <f t="shared" si="144"/>
        <v>0</v>
      </c>
      <c r="MDL59" s="383">
        <f t="shared" ref="MDL59:MFW59" si="145">MDL56</f>
        <v>0</v>
      </c>
      <c r="MDM59" s="383">
        <f t="shared" si="145"/>
        <v>0</v>
      </c>
      <c r="MDN59" s="383">
        <f t="shared" si="145"/>
        <v>0</v>
      </c>
      <c r="MDO59" s="383">
        <f t="shared" si="145"/>
        <v>0</v>
      </c>
      <c r="MDP59" s="383">
        <f t="shared" si="145"/>
        <v>0</v>
      </c>
      <c r="MDQ59" s="383">
        <f t="shared" si="145"/>
        <v>0</v>
      </c>
      <c r="MDR59" s="383">
        <f t="shared" si="145"/>
        <v>0</v>
      </c>
      <c r="MDS59" s="383">
        <f t="shared" si="145"/>
        <v>0</v>
      </c>
      <c r="MDT59" s="383">
        <f t="shared" si="145"/>
        <v>0</v>
      </c>
      <c r="MDU59" s="383">
        <f t="shared" si="145"/>
        <v>0</v>
      </c>
      <c r="MDV59" s="383">
        <f t="shared" si="145"/>
        <v>0</v>
      </c>
      <c r="MDW59" s="383">
        <f t="shared" si="145"/>
        <v>0</v>
      </c>
      <c r="MDX59" s="383">
        <f t="shared" si="145"/>
        <v>0</v>
      </c>
      <c r="MDY59" s="383">
        <f t="shared" si="145"/>
        <v>0</v>
      </c>
      <c r="MDZ59" s="383">
        <f t="shared" si="145"/>
        <v>0</v>
      </c>
      <c r="MEA59" s="383">
        <f t="shared" si="145"/>
        <v>0</v>
      </c>
      <c r="MEB59" s="383">
        <f t="shared" si="145"/>
        <v>0</v>
      </c>
      <c r="MEC59" s="383">
        <f t="shared" si="145"/>
        <v>0</v>
      </c>
      <c r="MED59" s="383">
        <f t="shared" si="145"/>
        <v>0</v>
      </c>
      <c r="MEE59" s="383">
        <f t="shared" si="145"/>
        <v>0</v>
      </c>
      <c r="MEF59" s="383">
        <f t="shared" si="145"/>
        <v>0</v>
      </c>
      <c r="MEG59" s="383">
        <f t="shared" si="145"/>
        <v>0</v>
      </c>
      <c r="MEH59" s="383">
        <f t="shared" si="145"/>
        <v>0</v>
      </c>
      <c r="MEI59" s="383">
        <f t="shared" si="145"/>
        <v>0</v>
      </c>
      <c r="MEJ59" s="383">
        <f t="shared" si="145"/>
        <v>0</v>
      </c>
      <c r="MEK59" s="383">
        <f t="shared" si="145"/>
        <v>0</v>
      </c>
      <c r="MEL59" s="383">
        <f t="shared" si="145"/>
        <v>0</v>
      </c>
      <c r="MEM59" s="383">
        <f t="shared" si="145"/>
        <v>0</v>
      </c>
      <c r="MEN59" s="383">
        <f t="shared" si="145"/>
        <v>0</v>
      </c>
      <c r="MEO59" s="383">
        <f t="shared" si="145"/>
        <v>0</v>
      </c>
      <c r="MEP59" s="383">
        <f t="shared" si="145"/>
        <v>0</v>
      </c>
      <c r="MEQ59" s="383">
        <f t="shared" si="145"/>
        <v>0</v>
      </c>
      <c r="MER59" s="383">
        <f t="shared" si="145"/>
        <v>0</v>
      </c>
      <c r="MES59" s="383">
        <f t="shared" si="145"/>
        <v>0</v>
      </c>
      <c r="MET59" s="383">
        <f t="shared" si="145"/>
        <v>0</v>
      </c>
      <c r="MEU59" s="383">
        <f t="shared" si="145"/>
        <v>0</v>
      </c>
      <c r="MEV59" s="383">
        <f t="shared" si="145"/>
        <v>0</v>
      </c>
      <c r="MEW59" s="383">
        <f t="shared" si="145"/>
        <v>0</v>
      </c>
      <c r="MEX59" s="383">
        <f t="shared" si="145"/>
        <v>0</v>
      </c>
      <c r="MEY59" s="383">
        <f t="shared" si="145"/>
        <v>0</v>
      </c>
      <c r="MEZ59" s="383">
        <f t="shared" si="145"/>
        <v>0</v>
      </c>
      <c r="MFA59" s="383">
        <f t="shared" si="145"/>
        <v>0</v>
      </c>
      <c r="MFB59" s="383">
        <f t="shared" si="145"/>
        <v>0</v>
      </c>
      <c r="MFC59" s="383">
        <f t="shared" si="145"/>
        <v>0</v>
      </c>
      <c r="MFD59" s="383">
        <f t="shared" si="145"/>
        <v>0</v>
      </c>
      <c r="MFE59" s="383">
        <f t="shared" si="145"/>
        <v>0</v>
      </c>
      <c r="MFF59" s="383">
        <f t="shared" si="145"/>
        <v>0</v>
      </c>
      <c r="MFG59" s="383">
        <f t="shared" si="145"/>
        <v>0</v>
      </c>
      <c r="MFH59" s="383">
        <f t="shared" si="145"/>
        <v>0</v>
      </c>
      <c r="MFI59" s="383">
        <f t="shared" si="145"/>
        <v>0</v>
      </c>
      <c r="MFJ59" s="383">
        <f t="shared" si="145"/>
        <v>0</v>
      </c>
      <c r="MFK59" s="383">
        <f t="shared" si="145"/>
        <v>0</v>
      </c>
      <c r="MFL59" s="383">
        <f t="shared" si="145"/>
        <v>0</v>
      </c>
      <c r="MFM59" s="383">
        <f t="shared" si="145"/>
        <v>0</v>
      </c>
      <c r="MFN59" s="383">
        <f t="shared" si="145"/>
        <v>0</v>
      </c>
      <c r="MFO59" s="383">
        <f t="shared" si="145"/>
        <v>0</v>
      </c>
      <c r="MFP59" s="383">
        <f t="shared" si="145"/>
        <v>0</v>
      </c>
      <c r="MFQ59" s="383">
        <f t="shared" si="145"/>
        <v>0</v>
      </c>
      <c r="MFR59" s="383">
        <f t="shared" si="145"/>
        <v>0</v>
      </c>
      <c r="MFS59" s="383">
        <f t="shared" si="145"/>
        <v>0</v>
      </c>
      <c r="MFT59" s="383">
        <f t="shared" si="145"/>
        <v>0</v>
      </c>
      <c r="MFU59" s="383">
        <f t="shared" si="145"/>
        <v>0</v>
      </c>
      <c r="MFV59" s="383">
        <f t="shared" si="145"/>
        <v>0</v>
      </c>
      <c r="MFW59" s="383">
        <f t="shared" si="145"/>
        <v>0</v>
      </c>
      <c r="MFX59" s="383">
        <f t="shared" ref="MFX59:MII59" si="146">MFX56</f>
        <v>0</v>
      </c>
      <c r="MFY59" s="383">
        <f t="shared" si="146"/>
        <v>0</v>
      </c>
      <c r="MFZ59" s="383">
        <f t="shared" si="146"/>
        <v>0</v>
      </c>
      <c r="MGA59" s="383">
        <f t="shared" si="146"/>
        <v>0</v>
      </c>
      <c r="MGB59" s="383">
        <f t="shared" si="146"/>
        <v>0</v>
      </c>
      <c r="MGC59" s="383">
        <f t="shared" si="146"/>
        <v>0</v>
      </c>
      <c r="MGD59" s="383">
        <f t="shared" si="146"/>
        <v>0</v>
      </c>
      <c r="MGE59" s="383">
        <f t="shared" si="146"/>
        <v>0</v>
      </c>
      <c r="MGF59" s="383">
        <f t="shared" si="146"/>
        <v>0</v>
      </c>
      <c r="MGG59" s="383">
        <f t="shared" si="146"/>
        <v>0</v>
      </c>
      <c r="MGH59" s="383">
        <f t="shared" si="146"/>
        <v>0</v>
      </c>
      <c r="MGI59" s="383">
        <f t="shared" si="146"/>
        <v>0</v>
      </c>
      <c r="MGJ59" s="383">
        <f t="shared" si="146"/>
        <v>0</v>
      </c>
      <c r="MGK59" s="383">
        <f t="shared" si="146"/>
        <v>0</v>
      </c>
      <c r="MGL59" s="383">
        <f t="shared" si="146"/>
        <v>0</v>
      </c>
      <c r="MGM59" s="383">
        <f t="shared" si="146"/>
        <v>0</v>
      </c>
      <c r="MGN59" s="383">
        <f t="shared" si="146"/>
        <v>0</v>
      </c>
      <c r="MGO59" s="383">
        <f t="shared" si="146"/>
        <v>0</v>
      </c>
      <c r="MGP59" s="383">
        <f t="shared" si="146"/>
        <v>0</v>
      </c>
      <c r="MGQ59" s="383">
        <f t="shared" si="146"/>
        <v>0</v>
      </c>
      <c r="MGR59" s="383">
        <f t="shared" si="146"/>
        <v>0</v>
      </c>
      <c r="MGS59" s="383">
        <f t="shared" si="146"/>
        <v>0</v>
      </c>
      <c r="MGT59" s="383">
        <f t="shared" si="146"/>
        <v>0</v>
      </c>
      <c r="MGU59" s="383">
        <f t="shared" si="146"/>
        <v>0</v>
      </c>
      <c r="MGV59" s="383">
        <f t="shared" si="146"/>
        <v>0</v>
      </c>
      <c r="MGW59" s="383">
        <f t="shared" si="146"/>
        <v>0</v>
      </c>
      <c r="MGX59" s="383">
        <f t="shared" si="146"/>
        <v>0</v>
      </c>
      <c r="MGY59" s="383">
        <f t="shared" si="146"/>
        <v>0</v>
      </c>
      <c r="MGZ59" s="383">
        <f t="shared" si="146"/>
        <v>0</v>
      </c>
      <c r="MHA59" s="383">
        <f t="shared" si="146"/>
        <v>0</v>
      </c>
      <c r="MHB59" s="383">
        <f t="shared" si="146"/>
        <v>0</v>
      </c>
      <c r="MHC59" s="383">
        <f t="shared" si="146"/>
        <v>0</v>
      </c>
      <c r="MHD59" s="383">
        <f t="shared" si="146"/>
        <v>0</v>
      </c>
      <c r="MHE59" s="383">
        <f t="shared" si="146"/>
        <v>0</v>
      </c>
      <c r="MHF59" s="383">
        <f t="shared" si="146"/>
        <v>0</v>
      </c>
      <c r="MHG59" s="383">
        <f t="shared" si="146"/>
        <v>0</v>
      </c>
      <c r="MHH59" s="383">
        <f t="shared" si="146"/>
        <v>0</v>
      </c>
      <c r="MHI59" s="383">
        <f t="shared" si="146"/>
        <v>0</v>
      </c>
      <c r="MHJ59" s="383">
        <f t="shared" si="146"/>
        <v>0</v>
      </c>
      <c r="MHK59" s="383">
        <f t="shared" si="146"/>
        <v>0</v>
      </c>
      <c r="MHL59" s="383">
        <f t="shared" si="146"/>
        <v>0</v>
      </c>
      <c r="MHM59" s="383">
        <f t="shared" si="146"/>
        <v>0</v>
      </c>
      <c r="MHN59" s="383">
        <f t="shared" si="146"/>
        <v>0</v>
      </c>
      <c r="MHO59" s="383">
        <f t="shared" si="146"/>
        <v>0</v>
      </c>
      <c r="MHP59" s="383">
        <f t="shared" si="146"/>
        <v>0</v>
      </c>
      <c r="MHQ59" s="383">
        <f t="shared" si="146"/>
        <v>0</v>
      </c>
      <c r="MHR59" s="383">
        <f t="shared" si="146"/>
        <v>0</v>
      </c>
      <c r="MHS59" s="383">
        <f t="shared" si="146"/>
        <v>0</v>
      </c>
      <c r="MHT59" s="383">
        <f t="shared" si="146"/>
        <v>0</v>
      </c>
      <c r="MHU59" s="383">
        <f t="shared" si="146"/>
        <v>0</v>
      </c>
      <c r="MHV59" s="383">
        <f t="shared" si="146"/>
        <v>0</v>
      </c>
      <c r="MHW59" s="383">
        <f t="shared" si="146"/>
        <v>0</v>
      </c>
      <c r="MHX59" s="383">
        <f t="shared" si="146"/>
        <v>0</v>
      </c>
      <c r="MHY59" s="383">
        <f t="shared" si="146"/>
        <v>0</v>
      </c>
      <c r="MHZ59" s="383">
        <f t="shared" si="146"/>
        <v>0</v>
      </c>
      <c r="MIA59" s="383">
        <f t="shared" si="146"/>
        <v>0</v>
      </c>
      <c r="MIB59" s="383">
        <f t="shared" si="146"/>
        <v>0</v>
      </c>
      <c r="MIC59" s="383">
        <f t="shared" si="146"/>
        <v>0</v>
      </c>
      <c r="MID59" s="383">
        <f t="shared" si="146"/>
        <v>0</v>
      </c>
      <c r="MIE59" s="383">
        <f t="shared" si="146"/>
        <v>0</v>
      </c>
      <c r="MIF59" s="383">
        <f t="shared" si="146"/>
        <v>0</v>
      </c>
      <c r="MIG59" s="383">
        <f t="shared" si="146"/>
        <v>0</v>
      </c>
      <c r="MIH59" s="383">
        <f t="shared" si="146"/>
        <v>0</v>
      </c>
      <c r="MII59" s="383">
        <f t="shared" si="146"/>
        <v>0</v>
      </c>
      <c r="MIJ59" s="383">
        <f t="shared" ref="MIJ59:MKU59" si="147">MIJ56</f>
        <v>0</v>
      </c>
      <c r="MIK59" s="383">
        <f t="shared" si="147"/>
        <v>0</v>
      </c>
      <c r="MIL59" s="383">
        <f t="shared" si="147"/>
        <v>0</v>
      </c>
      <c r="MIM59" s="383">
        <f t="shared" si="147"/>
        <v>0</v>
      </c>
      <c r="MIN59" s="383">
        <f t="shared" si="147"/>
        <v>0</v>
      </c>
      <c r="MIO59" s="383">
        <f t="shared" si="147"/>
        <v>0</v>
      </c>
      <c r="MIP59" s="383">
        <f t="shared" si="147"/>
        <v>0</v>
      </c>
      <c r="MIQ59" s="383">
        <f t="shared" si="147"/>
        <v>0</v>
      </c>
      <c r="MIR59" s="383">
        <f t="shared" si="147"/>
        <v>0</v>
      </c>
      <c r="MIS59" s="383">
        <f t="shared" si="147"/>
        <v>0</v>
      </c>
      <c r="MIT59" s="383">
        <f t="shared" si="147"/>
        <v>0</v>
      </c>
      <c r="MIU59" s="383">
        <f t="shared" si="147"/>
        <v>0</v>
      </c>
      <c r="MIV59" s="383">
        <f t="shared" si="147"/>
        <v>0</v>
      </c>
      <c r="MIW59" s="383">
        <f t="shared" si="147"/>
        <v>0</v>
      </c>
      <c r="MIX59" s="383">
        <f t="shared" si="147"/>
        <v>0</v>
      </c>
      <c r="MIY59" s="383">
        <f t="shared" si="147"/>
        <v>0</v>
      </c>
      <c r="MIZ59" s="383">
        <f t="shared" si="147"/>
        <v>0</v>
      </c>
      <c r="MJA59" s="383">
        <f t="shared" si="147"/>
        <v>0</v>
      </c>
      <c r="MJB59" s="383">
        <f t="shared" si="147"/>
        <v>0</v>
      </c>
      <c r="MJC59" s="383">
        <f t="shared" si="147"/>
        <v>0</v>
      </c>
      <c r="MJD59" s="383">
        <f t="shared" si="147"/>
        <v>0</v>
      </c>
      <c r="MJE59" s="383">
        <f t="shared" si="147"/>
        <v>0</v>
      </c>
      <c r="MJF59" s="383">
        <f t="shared" si="147"/>
        <v>0</v>
      </c>
      <c r="MJG59" s="383">
        <f t="shared" si="147"/>
        <v>0</v>
      </c>
      <c r="MJH59" s="383">
        <f t="shared" si="147"/>
        <v>0</v>
      </c>
      <c r="MJI59" s="383">
        <f t="shared" si="147"/>
        <v>0</v>
      </c>
      <c r="MJJ59" s="383">
        <f t="shared" si="147"/>
        <v>0</v>
      </c>
      <c r="MJK59" s="383">
        <f t="shared" si="147"/>
        <v>0</v>
      </c>
      <c r="MJL59" s="383">
        <f t="shared" si="147"/>
        <v>0</v>
      </c>
      <c r="MJM59" s="383">
        <f t="shared" si="147"/>
        <v>0</v>
      </c>
      <c r="MJN59" s="383">
        <f t="shared" si="147"/>
        <v>0</v>
      </c>
      <c r="MJO59" s="383">
        <f t="shared" si="147"/>
        <v>0</v>
      </c>
      <c r="MJP59" s="383">
        <f t="shared" si="147"/>
        <v>0</v>
      </c>
      <c r="MJQ59" s="383">
        <f t="shared" si="147"/>
        <v>0</v>
      </c>
      <c r="MJR59" s="383">
        <f t="shared" si="147"/>
        <v>0</v>
      </c>
      <c r="MJS59" s="383">
        <f t="shared" si="147"/>
        <v>0</v>
      </c>
      <c r="MJT59" s="383">
        <f t="shared" si="147"/>
        <v>0</v>
      </c>
      <c r="MJU59" s="383">
        <f t="shared" si="147"/>
        <v>0</v>
      </c>
      <c r="MJV59" s="383">
        <f t="shared" si="147"/>
        <v>0</v>
      </c>
      <c r="MJW59" s="383">
        <f t="shared" si="147"/>
        <v>0</v>
      </c>
      <c r="MJX59" s="383">
        <f t="shared" si="147"/>
        <v>0</v>
      </c>
      <c r="MJY59" s="383">
        <f t="shared" si="147"/>
        <v>0</v>
      </c>
      <c r="MJZ59" s="383">
        <f t="shared" si="147"/>
        <v>0</v>
      </c>
      <c r="MKA59" s="383">
        <f t="shared" si="147"/>
        <v>0</v>
      </c>
      <c r="MKB59" s="383">
        <f t="shared" si="147"/>
        <v>0</v>
      </c>
      <c r="MKC59" s="383">
        <f t="shared" si="147"/>
        <v>0</v>
      </c>
      <c r="MKD59" s="383">
        <f t="shared" si="147"/>
        <v>0</v>
      </c>
      <c r="MKE59" s="383">
        <f t="shared" si="147"/>
        <v>0</v>
      </c>
      <c r="MKF59" s="383">
        <f t="shared" si="147"/>
        <v>0</v>
      </c>
      <c r="MKG59" s="383">
        <f t="shared" si="147"/>
        <v>0</v>
      </c>
      <c r="MKH59" s="383">
        <f t="shared" si="147"/>
        <v>0</v>
      </c>
      <c r="MKI59" s="383">
        <f t="shared" si="147"/>
        <v>0</v>
      </c>
      <c r="MKJ59" s="383">
        <f t="shared" si="147"/>
        <v>0</v>
      </c>
      <c r="MKK59" s="383">
        <f t="shared" si="147"/>
        <v>0</v>
      </c>
      <c r="MKL59" s="383">
        <f t="shared" si="147"/>
        <v>0</v>
      </c>
      <c r="MKM59" s="383">
        <f t="shared" si="147"/>
        <v>0</v>
      </c>
      <c r="MKN59" s="383">
        <f t="shared" si="147"/>
        <v>0</v>
      </c>
      <c r="MKO59" s="383">
        <f t="shared" si="147"/>
        <v>0</v>
      </c>
      <c r="MKP59" s="383">
        <f t="shared" si="147"/>
        <v>0</v>
      </c>
      <c r="MKQ59" s="383">
        <f t="shared" si="147"/>
        <v>0</v>
      </c>
      <c r="MKR59" s="383">
        <f t="shared" si="147"/>
        <v>0</v>
      </c>
      <c r="MKS59" s="383">
        <f t="shared" si="147"/>
        <v>0</v>
      </c>
      <c r="MKT59" s="383">
        <f t="shared" si="147"/>
        <v>0</v>
      </c>
      <c r="MKU59" s="383">
        <f t="shared" si="147"/>
        <v>0</v>
      </c>
      <c r="MKV59" s="383">
        <f t="shared" ref="MKV59:MNG59" si="148">MKV56</f>
        <v>0</v>
      </c>
      <c r="MKW59" s="383">
        <f t="shared" si="148"/>
        <v>0</v>
      </c>
      <c r="MKX59" s="383">
        <f t="shared" si="148"/>
        <v>0</v>
      </c>
      <c r="MKY59" s="383">
        <f t="shared" si="148"/>
        <v>0</v>
      </c>
      <c r="MKZ59" s="383">
        <f t="shared" si="148"/>
        <v>0</v>
      </c>
      <c r="MLA59" s="383">
        <f t="shared" si="148"/>
        <v>0</v>
      </c>
      <c r="MLB59" s="383">
        <f t="shared" si="148"/>
        <v>0</v>
      </c>
      <c r="MLC59" s="383">
        <f t="shared" si="148"/>
        <v>0</v>
      </c>
      <c r="MLD59" s="383">
        <f t="shared" si="148"/>
        <v>0</v>
      </c>
      <c r="MLE59" s="383">
        <f t="shared" si="148"/>
        <v>0</v>
      </c>
      <c r="MLF59" s="383">
        <f t="shared" si="148"/>
        <v>0</v>
      </c>
      <c r="MLG59" s="383">
        <f t="shared" si="148"/>
        <v>0</v>
      </c>
      <c r="MLH59" s="383">
        <f t="shared" si="148"/>
        <v>0</v>
      </c>
      <c r="MLI59" s="383">
        <f t="shared" si="148"/>
        <v>0</v>
      </c>
      <c r="MLJ59" s="383">
        <f t="shared" si="148"/>
        <v>0</v>
      </c>
      <c r="MLK59" s="383">
        <f t="shared" si="148"/>
        <v>0</v>
      </c>
      <c r="MLL59" s="383">
        <f t="shared" si="148"/>
        <v>0</v>
      </c>
      <c r="MLM59" s="383">
        <f t="shared" si="148"/>
        <v>0</v>
      </c>
      <c r="MLN59" s="383">
        <f t="shared" si="148"/>
        <v>0</v>
      </c>
      <c r="MLO59" s="383">
        <f t="shared" si="148"/>
        <v>0</v>
      </c>
      <c r="MLP59" s="383">
        <f t="shared" si="148"/>
        <v>0</v>
      </c>
      <c r="MLQ59" s="383">
        <f t="shared" si="148"/>
        <v>0</v>
      </c>
      <c r="MLR59" s="383">
        <f t="shared" si="148"/>
        <v>0</v>
      </c>
      <c r="MLS59" s="383">
        <f t="shared" si="148"/>
        <v>0</v>
      </c>
      <c r="MLT59" s="383">
        <f t="shared" si="148"/>
        <v>0</v>
      </c>
      <c r="MLU59" s="383">
        <f t="shared" si="148"/>
        <v>0</v>
      </c>
      <c r="MLV59" s="383">
        <f t="shared" si="148"/>
        <v>0</v>
      </c>
      <c r="MLW59" s="383">
        <f t="shared" si="148"/>
        <v>0</v>
      </c>
      <c r="MLX59" s="383">
        <f t="shared" si="148"/>
        <v>0</v>
      </c>
      <c r="MLY59" s="383">
        <f t="shared" si="148"/>
        <v>0</v>
      </c>
      <c r="MLZ59" s="383">
        <f t="shared" si="148"/>
        <v>0</v>
      </c>
      <c r="MMA59" s="383">
        <f t="shared" si="148"/>
        <v>0</v>
      </c>
      <c r="MMB59" s="383">
        <f t="shared" si="148"/>
        <v>0</v>
      </c>
      <c r="MMC59" s="383">
        <f t="shared" si="148"/>
        <v>0</v>
      </c>
      <c r="MMD59" s="383">
        <f t="shared" si="148"/>
        <v>0</v>
      </c>
      <c r="MME59" s="383">
        <f t="shared" si="148"/>
        <v>0</v>
      </c>
      <c r="MMF59" s="383">
        <f t="shared" si="148"/>
        <v>0</v>
      </c>
      <c r="MMG59" s="383">
        <f t="shared" si="148"/>
        <v>0</v>
      </c>
      <c r="MMH59" s="383">
        <f t="shared" si="148"/>
        <v>0</v>
      </c>
      <c r="MMI59" s="383">
        <f t="shared" si="148"/>
        <v>0</v>
      </c>
      <c r="MMJ59" s="383">
        <f t="shared" si="148"/>
        <v>0</v>
      </c>
      <c r="MMK59" s="383">
        <f t="shared" si="148"/>
        <v>0</v>
      </c>
      <c r="MML59" s="383">
        <f t="shared" si="148"/>
        <v>0</v>
      </c>
      <c r="MMM59" s="383">
        <f t="shared" si="148"/>
        <v>0</v>
      </c>
      <c r="MMN59" s="383">
        <f t="shared" si="148"/>
        <v>0</v>
      </c>
      <c r="MMO59" s="383">
        <f t="shared" si="148"/>
        <v>0</v>
      </c>
      <c r="MMP59" s="383">
        <f t="shared" si="148"/>
        <v>0</v>
      </c>
      <c r="MMQ59" s="383">
        <f t="shared" si="148"/>
        <v>0</v>
      </c>
      <c r="MMR59" s="383">
        <f t="shared" si="148"/>
        <v>0</v>
      </c>
      <c r="MMS59" s="383">
        <f t="shared" si="148"/>
        <v>0</v>
      </c>
      <c r="MMT59" s="383">
        <f t="shared" si="148"/>
        <v>0</v>
      </c>
      <c r="MMU59" s="383">
        <f t="shared" si="148"/>
        <v>0</v>
      </c>
      <c r="MMV59" s="383">
        <f t="shared" si="148"/>
        <v>0</v>
      </c>
      <c r="MMW59" s="383">
        <f t="shared" si="148"/>
        <v>0</v>
      </c>
      <c r="MMX59" s="383">
        <f t="shared" si="148"/>
        <v>0</v>
      </c>
      <c r="MMY59" s="383">
        <f t="shared" si="148"/>
        <v>0</v>
      </c>
      <c r="MMZ59" s="383">
        <f t="shared" si="148"/>
        <v>0</v>
      </c>
      <c r="MNA59" s="383">
        <f t="shared" si="148"/>
        <v>0</v>
      </c>
      <c r="MNB59" s="383">
        <f t="shared" si="148"/>
        <v>0</v>
      </c>
      <c r="MNC59" s="383">
        <f t="shared" si="148"/>
        <v>0</v>
      </c>
      <c r="MND59" s="383">
        <f t="shared" si="148"/>
        <v>0</v>
      </c>
      <c r="MNE59" s="383">
        <f t="shared" si="148"/>
        <v>0</v>
      </c>
      <c r="MNF59" s="383">
        <f t="shared" si="148"/>
        <v>0</v>
      </c>
      <c r="MNG59" s="383">
        <f t="shared" si="148"/>
        <v>0</v>
      </c>
      <c r="MNH59" s="383">
        <f t="shared" ref="MNH59:MPS59" si="149">MNH56</f>
        <v>0</v>
      </c>
      <c r="MNI59" s="383">
        <f t="shared" si="149"/>
        <v>0</v>
      </c>
      <c r="MNJ59" s="383">
        <f t="shared" si="149"/>
        <v>0</v>
      </c>
      <c r="MNK59" s="383">
        <f t="shared" si="149"/>
        <v>0</v>
      </c>
      <c r="MNL59" s="383">
        <f t="shared" si="149"/>
        <v>0</v>
      </c>
      <c r="MNM59" s="383">
        <f t="shared" si="149"/>
        <v>0</v>
      </c>
      <c r="MNN59" s="383">
        <f t="shared" si="149"/>
        <v>0</v>
      </c>
      <c r="MNO59" s="383">
        <f t="shared" si="149"/>
        <v>0</v>
      </c>
      <c r="MNP59" s="383">
        <f t="shared" si="149"/>
        <v>0</v>
      </c>
      <c r="MNQ59" s="383">
        <f t="shared" si="149"/>
        <v>0</v>
      </c>
      <c r="MNR59" s="383">
        <f t="shared" si="149"/>
        <v>0</v>
      </c>
      <c r="MNS59" s="383">
        <f t="shared" si="149"/>
        <v>0</v>
      </c>
      <c r="MNT59" s="383">
        <f t="shared" si="149"/>
        <v>0</v>
      </c>
      <c r="MNU59" s="383">
        <f t="shared" si="149"/>
        <v>0</v>
      </c>
      <c r="MNV59" s="383">
        <f t="shared" si="149"/>
        <v>0</v>
      </c>
      <c r="MNW59" s="383">
        <f t="shared" si="149"/>
        <v>0</v>
      </c>
      <c r="MNX59" s="383">
        <f t="shared" si="149"/>
        <v>0</v>
      </c>
      <c r="MNY59" s="383">
        <f t="shared" si="149"/>
        <v>0</v>
      </c>
      <c r="MNZ59" s="383">
        <f t="shared" si="149"/>
        <v>0</v>
      </c>
      <c r="MOA59" s="383">
        <f t="shared" si="149"/>
        <v>0</v>
      </c>
      <c r="MOB59" s="383">
        <f t="shared" si="149"/>
        <v>0</v>
      </c>
      <c r="MOC59" s="383">
        <f t="shared" si="149"/>
        <v>0</v>
      </c>
      <c r="MOD59" s="383">
        <f t="shared" si="149"/>
        <v>0</v>
      </c>
      <c r="MOE59" s="383">
        <f t="shared" si="149"/>
        <v>0</v>
      </c>
      <c r="MOF59" s="383">
        <f t="shared" si="149"/>
        <v>0</v>
      </c>
      <c r="MOG59" s="383">
        <f t="shared" si="149"/>
        <v>0</v>
      </c>
      <c r="MOH59" s="383">
        <f t="shared" si="149"/>
        <v>0</v>
      </c>
      <c r="MOI59" s="383">
        <f t="shared" si="149"/>
        <v>0</v>
      </c>
      <c r="MOJ59" s="383">
        <f t="shared" si="149"/>
        <v>0</v>
      </c>
      <c r="MOK59" s="383">
        <f t="shared" si="149"/>
        <v>0</v>
      </c>
      <c r="MOL59" s="383">
        <f t="shared" si="149"/>
        <v>0</v>
      </c>
      <c r="MOM59" s="383">
        <f t="shared" si="149"/>
        <v>0</v>
      </c>
      <c r="MON59" s="383">
        <f t="shared" si="149"/>
        <v>0</v>
      </c>
      <c r="MOO59" s="383">
        <f t="shared" si="149"/>
        <v>0</v>
      </c>
      <c r="MOP59" s="383">
        <f t="shared" si="149"/>
        <v>0</v>
      </c>
      <c r="MOQ59" s="383">
        <f t="shared" si="149"/>
        <v>0</v>
      </c>
      <c r="MOR59" s="383">
        <f t="shared" si="149"/>
        <v>0</v>
      </c>
      <c r="MOS59" s="383">
        <f t="shared" si="149"/>
        <v>0</v>
      </c>
      <c r="MOT59" s="383">
        <f t="shared" si="149"/>
        <v>0</v>
      </c>
      <c r="MOU59" s="383">
        <f t="shared" si="149"/>
        <v>0</v>
      </c>
      <c r="MOV59" s="383">
        <f t="shared" si="149"/>
        <v>0</v>
      </c>
      <c r="MOW59" s="383">
        <f t="shared" si="149"/>
        <v>0</v>
      </c>
      <c r="MOX59" s="383">
        <f t="shared" si="149"/>
        <v>0</v>
      </c>
      <c r="MOY59" s="383">
        <f t="shared" si="149"/>
        <v>0</v>
      </c>
      <c r="MOZ59" s="383">
        <f t="shared" si="149"/>
        <v>0</v>
      </c>
      <c r="MPA59" s="383">
        <f t="shared" si="149"/>
        <v>0</v>
      </c>
      <c r="MPB59" s="383">
        <f t="shared" si="149"/>
        <v>0</v>
      </c>
      <c r="MPC59" s="383">
        <f t="shared" si="149"/>
        <v>0</v>
      </c>
      <c r="MPD59" s="383">
        <f t="shared" si="149"/>
        <v>0</v>
      </c>
      <c r="MPE59" s="383">
        <f t="shared" si="149"/>
        <v>0</v>
      </c>
      <c r="MPF59" s="383">
        <f t="shared" si="149"/>
        <v>0</v>
      </c>
      <c r="MPG59" s="383">
        <f t="shared" si="149"/>
        <v>0</v>
      </c>
      <c r="MPH59" s="383">
        <f t="shared" si="149"/>
        <v>0</v>
      </c>
      <c r="MPI59" s="383">
        <f t="shared" si="149"/>
        <v>0</v>
      </c>
      <c r="MPJ59" s="383">
        <f t="shared" si="149"/>
        <v>0</v>
      </c>
      <c r="MPK59" s="383">
        <f t="shared" si="149"/>
        <v>0</v>
      </c>
      <c r="MPL59" s="383">
        <f t="shared" si="149"/>
        <v>0</v>
      </c>
      <c r="MPM59" s="383">
        <f t="shared" si="149"/>
        <v>0</v>
      </c>
      <c r="MPN59" s="383">
        <f t="shared" si="149"/>
        <v>0</v>
      </c>
      <c r="MPO59" s="383">
        <f t="shared" si="149"/>
        <v>0</v>
      </c>
      <c r="MPP59" s="383">
        <f t="shared" si="149"/>
        <v>0</v>
      </c>
      <c r="MPQ59" s="383">
        <f t="shared" si="149"/>
        <v>0</v>
      </c>
      <c r="MPR59" s="383">
        <f t="shared" si="149"/>
        <v>0</v>
      </c>
      <c r="MPS59" s="383">
        <f t="shared" si="149"/>
        <v>0</v>
      </c>
      <c r="MPT59" s="383">
        <f t="shared" ref="MPT59:MSE59" si="150">MPT56</f>
        <v>0</v>
      </c>
      <c r="MPU59" s="383">
        <f t="shared" si="150"/>
        <v>0</v>
      </c>
      <c r="MPV59" s="383">
        <f t="shared" si="150"/>
        <v>0</v>
      </c>
      <c r="MPW59" s="383">
        <f t="shared" si="150"/>
        <v>0</v>
      </c>
      <c r="MPX59" s="383">
        <f t="shared" si="150"/>
        <v>0</v>
      </c>
      <c r="MPY59" s="383">
        <f t="shared" si="150"/>
        <v>0</v>
      </c>
      <c r="MPZ59" s="383">
        <f t="shared" si="150"/>
        <v>0</v>
      </c>
      <c r="MQA59" s="383">
        <f t="shared" si="150"/>
        <v>0</v>
      </c>
      <c r="MQB59" s="383">
        <f t="shared" si="150"/>
        <v>0</v>
      </c>
      <c r="MQC59" s="383">
        <f t="shared" si="150"/>
        <v>0</v>
      </c>
      <c r="MQD59" s="383">
        <f t="shared" si="150"/>
        <v>0</v>
      </c>
      <c r="MQE59" s="383">
        <f t="shared" si="150"/>
        <v>0</v>
      </c>
      <c r="MQF59" s="383">
        <f t="shared" si="150"/>
        <v>0</v>
      </c>
      <c r="MQG59" s="383">
        <f t="shared" si="150"/>
        <v>0</v>
      </c>
      <c r="MQH59" s="383">
        <f t="shared" si="150"/>
        <v>0</v>
      </c>
      <c r="MQI59" s="383">
        <f t="shared" si="150"/>
        <v>0</v>
      </c>
      <c r="MQJ59" s="383">
        <f t="shared" si="150"/>
        <v>0</v>
      </c>
      <c r="MQK59" s="383">
        <f t="shared" si="150"/>
        <v>0</v>
      </c>
      <c r="MQL59" s="383">
        <f t="shared" si="150"/>
        <v>0</v>
      </c>
      <c r="MQM59" s="383">
        <f t="shared" si="150"/>
        <v>0</v>
      </c>
      <c r="MQN59" s="383">
        <f t="shared" si="150"/>
        <v>0</v>
      </c>
      <c r="MQO59" s="383">
        <f t="shared" si="150"/>
        <v>0</v>
      </c>
      <c r="MQP59" s="383">
        <f t="shared" si="150"/>
        <v>0</v>
      </c>
      <c r="MQQ59" s="383">
        <f t="shared" si="150"/>
        <v>0</v>
      </c>
      <c r="MQR59" s="383">
        <f t="shared" si="150"/>
        <v>0</v>
      </c>
      <c r="MQS59" s="383">
        <f t="shared" si="150"/>
        <v>0</v>
      </c>
      <c r="MQT59" s="383">
        <f t="shared" si="150"/>
        <v>0</v>
      </c>
      <c r="MQU59" s="383">
        <f t="shared" si="150"/>
        <v>0</v>
      </c>
      <c r="MQV59" s="383">
        <f t="shared" si="150"/>
        <v>0</v>
      </c>
      <c r="MQW59" s="383">
        <f t="shared" si="150"/>
        <v>0</v>
      </c>
      <c r="MQX59" s="383">
        <f t="shared" si="150"/>
        <v>0</v>
      </c>
      <c r="MQY59" s="383">
        <f t="shared" si="150"/>
        <v>0</v>
      </c>
      <c r="MQZ59" s="383">
        <f t="shared" si="150"/>
        <v>0</v>
      </c>
      <c r="MRA59" s="383">
        <f t="shared" si="150"/>
        <v>0</v>
      </c>
      <c r="MRB59" s="383">
        <f t="shared" si="150"/>
        <v>0</v>
      </c>
      <c r="MRC59" s="383">
        <f t="shared" si="150"/>
        <v>0</v>
      </c>
      <c r="MRD59" s="383">
        <f t="shared" si="150"/>
        <v>0</v>
      </c>
      <c r="MRE59" s="383">
        <f t="shared" si="150"/>
        <v>0</v>
      </c>
      <c r="MRF59" s="383">
        <f t="shared" si="150"/>
        <v>0</v>
      </c>
      <c r="MRG59" s="383">
        <f t="shared" si="150"/>
        <v>0</v>
      </c>
      <c r="MRH59" s="383">
        <f t="shared" si="150"/>
        <v>0</v>
      </c>
      <c r="MRI59" s="383">
        <f t="shared" si="150"/>
        <v>0</v>
      </c>
      <c r="MRJ59" s="383">
        <f t="shared" si="150"/>
        <v>0</v>
      </c>
      <c r="MRK59" s="383">
        <f t="shared" si="150"/>
        <v>0</v>
      </c>
      <c r="MRL59" s="383">
        <f t="shared" si="150"/>
        <v>0</v>
      </c>
      <c r="MRM59" s="383">
        <f t="shared" si="150"/>
        <v>0</v>
      </c>
      <c r="MRN59" s="383">
        <f t="shared" si="150"/>
        <v>0</v>
      </c>
      <c r="MRO59" s="383">
        <f t="shared" si="150"/>
        <v>0</v>
      </c>
      <c r="MRP59" s="383">
        <f t="shared" si="150"/>
        <v>0</v>
      </c>
      <c r="MRQ59" s="383">
        <f t="shared" si="150"/>
        <v>0</v>
      </c>
      <c r="MRR59" s="383">
        <f t="shared" si="150"/>
        <v>0</v>
      </c>
      <c r="MRS59" s="383">
        <f t="shared" si="150"/>
        <v>0</v>
      </c>
      <c r="MRT59" s="383">
        <f t="shared" si="150"/>
        <v>0</v>
      </c>
      <c r="MRU59" s="383">
        <f t="shared" si="150"/>
        <v>0</v>
      </c>
      <c r="MRV59" s="383">
        <f t="shared" si="150"/>
        <v>0</v>
      </c>
      <c r="MRW59" s="383">
        <f t="shared" si="150"/>
        <v>0</v>
      </c>
      <c r="MRX59" s="383">
        <f t="shared" si="150"/>
        <v>0</v>
      </c>
      <c r="MRY59" s="383">
        <f t="shared" si="150"/>
        <v>0</v>
      </c>
      <c r="MRZ59" s="383">
        <f t="shared" si="150"/>
        <v>0</v>
      </c>
      <c r="MSA59" s="383">
        <f t="shared" si="150"/>
        <v>0</v>
      </c>
      <c r="MSB59" s="383">
        <f t="shared" si="150"/>
        <v>0</v>
      </c>
      <c r="MSC59" s="383">
        <f t="shared" si="150"/>
        <v>0</v>
      </c>
      <c r="MSD59" s="383">
        <f t="shared" si="150"/>
        <v>0</v>
      </c>
      <c r="MSE59" s="383">
        <f t="shared" si="150"/>
        <v>0</v>
      </c>
      <c r="MSF59" s="383">
        <f t="shared" ref="MSF59:MUQ59" si="151">MSF56</f>
        <v>0</v>
      </c>
      <c r="MSG59" s="383">
        <f t="shared" si="151"/>
        <v>0</v>
      </c>
      <c r="MSH59" s="383">
        <f t="shared" si="151"/>
        <v>0</v>
      </c>
      <c r="MSI59" s="383">
        <f t="shared" si="151"/>
        <v>0</v>
      </c>
      <c r="MSJ59" s="383">
        <f t="shared" si="151"/>
        <v>0</v>
      </c>
      <c r="MSK59" s="383">
        <f t="shared" si="151"/>
        <v>0</v>
      </c>
      <c r="MSL59" s="383">
        <f t="shared" si="151"/>
        <v>0</v>
      </c>
      <c r="MSM59" s="383">
        <f t="shared" si="151"/>
        <v>0</v>
      </c>
      <c r="MSN59" s="383">
        <f t="shared" si="151"/>
        <v>0</v>
      </c>
      <c r="MSO59" s="383">
        <f t="shared" si="151"/>
        <v>0</v>
      </c>
      <c r="MSP59" s="383">
        <f t="shared" si="151"/>
        <v>0</v>
      </c>
      <c r="MSQ59" s="383">
        <f t="shared" si="151"/>
        <v>0</v>
      </c>
      <c r="MSR59" s="383">
        <f t="shared" si="151"/>
        <v>0</v>
      </c>
      <c r="MSS59" s="383">
        <f t="shared" si="151"/>
        <v>0</v>
      </c>
      <c r="MST59" s="383">
        <f t="shared" si="151"/>
        <v>0</v>
      </c>
      <c r="MSU59" s="383">
        <f t="shared" si="151"/>
        <v>0</v>
      </c>
      <c r="MSV59" s="383">
        <f t="shared" si="151"/>
        <v>0</v>
      </c>
      <c r="MSW59" s="383">
        <f t="shared" si="151"/>
        <v>0</v>
      </c>
      <c r="MSX59" s="383">
        <f t="shared" si="151"/>
        <v>0</v>
      </c>
      <c r="MSY59" s="383">
        <f t="shared" si="151"/>
        <v>0</v>
      </c>
      <c r="MSZ59" s="383">
        <f t="shared" si="151"/>
        <v>0</v>
      </c>
      <c r="MTA59" s="383">
        <f t="shared" si="151"/>
        <v>0</v>
      </c>
      <c r="MTB59" s="383">
        <f t="shared" si="151"/>
        <v>0</v>
      </c>
      <c r="MTC59" s="383">
        <f t="shared" si="151"/>
        <v>0</v>
      </c>
      <c r="MTD59" s="383">
        <f t="shared" si="151"/>
        <v>0</v>
      </c>
      <c r="MTE59" s="383">
        <f t="shared" si="151"/>
        <v>0</v>
      </c>
      <c r="MTF59" s="383">
        <f t="shared" si="151"/>
        <v>0</v>
      </c>
      <c r="MTG59" s="383">
        <f t="shared" si="151"/>
        <v>0</v>
      </c>
      <c r="MTH59" s="383">
        <f t="shared" si="151"/>
        <v>0</v>
      </c>
      <c r="MTI59" s="383">
        <f t="shared" si="151"/>
        <v>0</v>
      </c>
      <c r="MTJ59" s="383">
        <f t="shared" si="151"/>
        <v>0</v>
      </c>
      <c r="MTK59" s="383">
        <f t="shared" si="151"/>
        <v>0</v>
      </c>
      <c r="MTL59" s="383">
        <f t="shared" si="151"/>
        <v>0</v>
      </c>
      <c r="MTM59" s="383">
        <f t="shared" si="151"/>
        <v>0</v>
      </c>
      <c r="MTN59" s="383">
        <f t="shared" si="151"/>
        <v>0</v>
      </c>
      <c r="MTO59" s="383">
        <f t="shared" si="151"/>
        <v>0</v>
      </c>
      <c r="MTP59" s="383">
        <f t="shared" si="151"/>
        <v>0</v>
      </c>
      <c r="MTQ59" s="383">
        <f t="shared" si="151"/>
        <v>0</v>
      </c>
      <c r="MTR59" s="383">
        <f t="shared" si="151"/>
        <v>0</v>
      </c>
      <c r="MTS59" s="383">
        <f t="shared" si="151"/>
        <v>0</v>
      </c>
      <c r="MTT59" s="383">
        <f t="shared" si="151"/>
        <v>0</v>
      </c>
      <c r="MTU59" s="383">
        <f t="shared" si="151"/>
        <v>0</v>
      </c>
      <c r="MTV59" s="383">
        <f t="shared" si="151"/>
        <v>0</v>
      </c>
      <c r="MTW59" s="383">
        <f t="shared" si="151"/>
        <v>0</v>
      </c>
      <c r="MTX59" s="383">
        <f t="shared" si="151"/>
        <v>0</v>
      </c>
      <c r="MTY59" s="383">
        <f t="shared" si="151"/>
        <v>0</v>
      </c>
      <c r="MTZ59" s="383">
        <f t="shared" si="151"/>
        <v>0</v>
      </c>
      <c r="MUA59" s="383">
        <f t="shared" si="151"/>
        <v>0</v>
      </c>
      <c r="MUB59" s="383">
        <f t="shared" si="151"/>
        <v>0</v>
      </c>
      <c r="MUC59" s="383">
        <f t="shared" si="151"/>
        <v>0</v>
      </c>
      <c r="MUD59" s="383">
        <f t="shared" si="151"/>
        <v>0</v>
      </c>
      <c r="MUE59" s="383">
        <f t="shared" si="151"/>
        <v>0</v>
      </c>
      <c r="MUF59" s="383">
        <f t="shared" si="151"/>
        <v>0</v>
      </c>
      <c r="MUG59" s="383">
        <f t="shared" si="151"/>
        <v>0</v>
      </c>
      <c r="MUH59" s="383">
        <f t="shared" si="151"/>
        <v>0</v>
      </c>
      <c r="MUI59" s="383">
        <f t="shared" si="151"/>
        <v>0</v>
      </c>
      <c r="MUJ59" s="383">
        <f t="shared" si="151"/>
        <v>0</v>
      </c>
      <c r="MUK59" s="383">
        <f t="shared" si="151"/>
        <v>0</v>
      </c>
      <c r="MUL59" s="383">
        <f t="shared" si="151"/>
        <v>0</v>
      </c>
      <c r="MUM59" s="383">
        <f t="shared" si="151"/>
        <v>0</v>
      </c>
      <c r="MUN59" s="383">
        <f t="shared" si="151"/>
        <v>0</v>
      </c>
      <c r="MUO59" s="383">
        <f t="shared" si="151"/>
        <v>0</v>
      </c>
      <c r="MUP59" s="383">
        <f t="shared" si="151"/>
        <v>0</v>
      </c>
      <c r="MUQ59" s="383">
        <f t="shared" si="151"/>
        <v>0</v>
      </c>
      <c r="MUR59" s="383">
        <f t="shared" ref="MUR59:MXC59" si="152">MUR56</f>
        <v>0</v>
      </c>
      <c r="MUS59" s="383">
        <f t="shared" si="152"/>
        <v>0</v>
      </c>
      <c r="MUT59" s="383">
        <f t="shared" si="152"/>
        <v>0</v>
      </c>
      <c r="MUU59" s="383">
        <f t="shared" si="152"/>
        <v>0</v>
      </c>
      <c r="MUV59" s="383">
        <f t="shared" si="152"/>
        <v>0</v>
      </c>
      <c r="MUW59" s="383">
        <f t="shared" si="152"/>
        <v>0</v>
      </c>
      <c r="MUX59" s="383">
        <f t="shared" si="152"/>
        <v>0</v>
      </c>
      <c r="MUY59" s="383">
        <f t="shared" si="152"/>
        <v>0</v>
      </c>
      <c r="MUZ59" s="383">
        <f t="shared" si="152"/>
        <v>0</v>
      </c>
      <c r="MVA59" s="383">
        <f t="shared" si="152"/>
        <v>0</v>
      </c>
      <c r="MVB59" s="383">
        <f t="shared" si="152"/>
        <v>0</v>
      </c>
      <c r="MVC59" s="383">
        <f t="shared" si="152"/>
        <v>0</v>
      </c>
      <c r="MVD59" s="383">
        <f t="shared" si="152"/>
        <v>0</v>
      </c>
      <c r="MVE59" s="383">
        <f t="shared" si="152"/>
        <v>0</v>
      </c>
      <c r="MVF59" s="383">
        <f t="shared" si="152"/>
        <v>0</v>
      </c>
      <c r="MVG59" s="383">
        <f t="shared" si="152"/>
        <v>0</v>
      </c>
      <c r="MVH59" s="383">
        <f t="shared" si="152"/>
        <v>0</v>
      </c>
      <c r="MVI59" s="383">
        <f t="shared" si="152"/>
        <v>0</v>
      </c>
      <c r="MVJ59" s="383">
        <f t="shared" si="152"/>
        <v>0</v>
      </c>
      <c r="MVK59" s="383">
        <f t="shared" si="152"/>
        <v>0</v>
      </c>
      <c r="MVL59" s="383">
        <f t="shared" si="152"/>
        <v>0</v>
      </c>
      <c r="MVM59" s="383">
        <f t="shared" si="152"/>
        <v>0</v>
      </c>
      <c r="MVN59" s="383">
        <f t="shared" si="152"/>
        <v>0</v>
      </c>
      <c r="MVO59" s="383">
        <f t="shared" si="152"/>
        <v>0</v>
      </c>
      <c r="MVP59" s="383">
        <f t="shared" si="152"/>
        <v>0</v>
      </c>
      <c r="MVQ59" s="383">
        <f t="shared" si="152"/>
        <v>0</v>
      </c>
      <c r="MVR59" s="383">
        <f t="shared" si="152"/>
        <v>0</v>
      </c>
      <c r="MVS59" s="383">
        <f t="shared" si="152"/>
        <v>0</v>
      </c>
      <c r="MVT59" s="383">
        <f t="shared" si="152"/>
        <v>0</v>
      </c>
      <c r="MVU59" s="383">
        <f t="shared" si="152"/>
        <v>0</v>
      </c>
      <c r="MVV59" s="383">
        <f t="shared" si="152"/>
        <v>0</v>
      </c>
      <c r="MVW59" s="383">
        <f t="shared" si="152"/>
        <v>0</v>
      </c>
      <c r="MVX59" s="383">
        <f t="shared" si="152"/>
        <v>0</v>
      </c>
      <c r="MVY59" s="383">
        <f t="shared" si="152"/>
        <v>0</v>
      </c>
      <c r="MVZ59" s="383">
        <f t="shared" si="152"/>
        <v>0</v>
      </c>
      <c r="MWA59" s="383">
        <f t="shared" si="152"/>
        <v>0</v>
      </c>
      <c r="MWB59" s="383">
        <f t="shared" si="152"/>
        <v>0</v>
      </c>
      <c r="MWC59" s="383">
        <f t="shared" si="152"/>
        <v>0</v>
      </c>
      <c r="MWD59" s="383">
        <f t="shared" si="152"/>
        <v>0</v>
      </c>
      <c r="MWE59" s="383">
        <f t="shared" si="152"/>
        <v>0</v>
      </c>
      <c r="MWF59" s="383">
        <f t="shared" si="152"/>
        <v>0</v>
      </c>
      <c r="MWG59" s="383">
        <f t="shared" si="152"/>
        <v>0</v>
      </c>
      <c r="MWH59" s="383">
        <f t="shared" si="152"/>
        <v>0</v>
      </c>
      <c r="MWI59" s="383">
        <f t="shared" si="152"/>
        <v>0</v>
      </c>
      <c r="MWJ59" s="383">
        <f t="shared" si="152"/>
        <v>0</v>
      </c>
      <c r="MWK59" s="383">
        <f t="shared" si="152"/>
        <v>0</v>
      </c>
      <c r="MWL59" s="383">
        <f t="shared" si="152"/>
        <v>0</v>
      </c>
      <c r="MWM59" s="383">
        <f t="shared" si="152"/>
        <v>0</v>
      </c>
      <c r="MWN59" s="383">
        <f t="shared" si="152"/>
        <v>0</v>
      </c>
      <c r="MWO59" s="383">
        <f t="shared" si="152"/>
        <v>0</v>
      </c>
      <c r="MWP59" s="383">
        <f t="shared" si="152"/>
        <v>0</v>
      </c>
      <c r="MWQ59" s="383">
        <f t="shared" si="152"/>
        <v>0</v>
      </c>
      <c r="MWR59" s="383">
        <f t="shared" si="152"/>
        <v>0</v>
      </c>
      <c r="MWS59" s="383">
        <f t="shared" si="152"/>
        <v>0</v>
      </c>
      <c r="MWT59" s="383">
        <f t="shared" si="152"/>
        <v>0</v>
      </c>
      <c r="MWU59" s="383">
        <f t="shared" si="152"/>
        <v>0</v>
      </c>
      <c r="MWV59" s="383">
        <f t="shared" si="152"/>
        <v>0</v>
      </c>
      <c r="MWW59" s="383">
        <f t="shared" si="152"/>
        <v>0</v>
      </c>
      <c r="MWX59" s="383">
        <f t="shared" si="152"/>
        <v>0</v>
      </c>
      <c r="MWY59" s="383">
        <f t="shared" si="152"/>
        <v>0</v>
      </c>
      <c r="MWZ59" s="383">
        <f t="shared" si="152"/>
        <v>0</v>
      </c>
      <c r="MXA59" s="383">
        <f t="shared" si="152"/>
        <v>0</v>
      </c>
      <c r="MXB59" s="383">
        <f t="shared" si="152"/>
        <v>0</v>
      </c>
      <c r="MXC59" s="383">
        <f t="shared" si="152"/>
        <v>0</v>
      </c>
      <c r="MXD59" s="383">
        <f t="shared" ref="MXD59:MZO59" si="153">MXD56</f>
        <v>0</v>
      </c>
      <c r="MXE59" s="383">
        <f t="shared" si="153"/>
        <v>0</v>
      </c>
      <c r="MXF59" s="383">
        <f t="shared" si="153"/>
        <v>0</v>
      </c>
      <c r="MXG59" s="383">
        <f t="shared" si="153"/>
        <v>0</v>
      </c>
      <c r="MXH59" s="383">
        <f t="shared" si="153"/>
        <v>0</v>
      </c>
      <c r="MXI59" s="383">
        <f t="shared" si="153"/>
        <v>0</v>
      </c>
      <c r="MXJ59" s="383">
        <f t="shared" si="153"/>
        <v>0</v>
      </c>
      <c r="MXK59" s="383">
        <f t="shared" si="153"/>
        <v>0</v>
      </c>
      <c r="MXL59" s="383">
        <f t="shared" si="153"/>
        <v>0</v>
      </c>
      <c r="MXM59" s="383">
        <f t="shared" si="153"/>
        <v>0</v>
      </c>
      <c r="MXN59" s="383">
        <f t="shared" si="153"/>
        <v>0</v>
      </c>
      <c r="MXO59" s="383">
        <f t="shared" si="153"/>
        <v>0</v>
      </c>
      <c r="MXP59" s="383">
        <f t="shared" si="153"/>
        <v>0</v>
      </c>
      <c r="MXQ59" s="383">
        <f t="shared" si="153"/>
        <v>0</v>
      </c>
      <c r="MXR59" s="383">
        <f t="shared" si="153"/>
        <v>0</v>
      </c>
      <c r="MXS59" s="383">
        <f t="shared" si="153"/>
        <v>0</v>
      </c>
      <c r="MXT59" s="383">
        <f t="shared" si="153"/>
        <v>0</v>
      </c>
      <c r="MXU59" s="383">
        <f t="shared" si="153"/>
        <v>0</v>
      </c>
      <c r="MXV59" s="383">
        <f t="shared" si="153"/>
        <v>0</v>
      </c>
      <c r="MXW59" s="383">
        <f t="shared" si="153"/>
        <v>0</v>
      </c>
      <c r="MXX59" s="383">
        <f t="shared" si="153"/>
        <v>0</v>
      </c>
      <c r="MXY59" s="383">
        <f t="shared" si="153"/>
        <v>0</v>
      </c>
      <c r="MXZ59" s="383">
        <f t="shared" si="153"/>
        <v>0</v>
      </c>
      <c r="MYA59" s="383">
        <f t="shared" si="153"/>
        <v>0</v>
      </c>
      <c r="MYB59" s="383">
        <f t="shared" si="153"/>
        <v>0</v>
      </c>
      <c r="MYC59" s="383">
        <f t="shared" si="153"/>
        <v>0</v>
      </c>
      <c r="MYD59" s="383">
        <f t="shared" si="153"/>
        <v>0</v>
      </c>
      <c r="MYE59" s="383">
        <f t="shared" si="153"/>
        <v>0</v>
      </c>
      <c r="MYF59" s="383">
        <f t="shared" si="153"/>
        <v>0</v>
      </c>
      <c r="MYG59" s="383">
        <f t="shared" si="153"/>
        <v>0</v>
      </c>
      <c r="MYH59" s="383">
        <f t="shared" si="153"/>
        <v>0</v>
      </c>
      <c r="MYI59" s="383">
        <f t="shared" si="153"/>
        <v>0</v>
      </c>
      <c r="MYJ59" s="383">
        <f t="shared" si="153"/>
        <v>0</v>
      </c>
      <c r="MYK59" s="383">
        <f t="shared" si="153"/>
        <v>0</v>
      </c>
      <c r="MYL59" s="383">
        <f t="shared" si="153"/>
        <v>0</v>
      </c>
      <c r="MYM59" s="383">
        <f t="shared" si="153"/>
        <v>0</v>
      </c>
      <c r="MYN59" s="383">
        <f t="shared" si="153"/>
        <v>0</v>
      </c>
      <c r="MYO59" s="383">
        <f t="shared" si="153"/>
        <v>0</v>
      </c>
      <c r="MYP59" s="383">
        <f t="shared" si="153"/>
        <v>0</v>
      </c>
      <c r="MYQ59" s="383">
        <f t="shared" si="153"/>
        <v>0</v>
      </c>
      <c r="MYR59" s="383">
        <f t="shared" si="153"/>
        <v>0</v>
      </c>
      <c r="MYS59" s="383">
        <f t="shared" si="153"/>
        <v>0</v>
      </c>
      <c r="MYT59" s="383">
        <f t="shared" si="153"/>
        <v>0</v>
      </c>
      <c r="MYU59" s="383">
        <f t="shared" si="153"/>
        <v>0</v>
      </c>
      <c r="MYV59" s="383">
        <f t="shared" si="153"/>
        <v>0</v>
      </c>
      <c r="MYW59" s="383">
        <f t="shared" si="153"/>
        <v>0</v>
      </c>
      <c r="MYX59" s="383">
        <f t="shared" si="153"/>
        <v>0</v>
      </c>
      <c r="MYY59" s="383">
        <f t="shared" si="153"/>
        <v>0</v>
      </c>
      <c r="MYZ59" s="383">
        <f t="shared" si="153"/>
        <v>0</v>
      </c>
      <c r="MZA59" s="383">
        <f t="shared" si="153"/>
        <v>0</v>
      </c>
      <c r="MZB59" s="383">
        <f t="shared" si="153"/>
        <v>0</v>
      </c>
      <c r="MZC59" s="383">
        <f t="shared" si="153"/>
        <v>0</v>
      </c>
      <c r="MZD59" s="383">
        <f t="shared" si="153"/>
        <v>0</v>
      </c>
      <c r="MZE59" s="383">
        <f t="shared" si="153"/>
        <v>0</v>
      </c>
      <c r="MZF59" s="383">
        <f t="shared" si="153"/>
        <v>0</v>
      </c>
      <c r="MZG59" s="383">
        <f t="shared" si="153"/>
        <v>0</v>
      </c>
      <c r="MZH59" s="383">
        <f t="shared" si="153"/>
        <v>0</v>
      </c>
      <c r="MZI59" s="383">
        <f t="shared" si="153"/>
        <v>0</v>
      </c>
      <c r="MZJ59" s="383">
        <f t="shared" si="153"/>
        <v>0</v>
      </c>
      <c r="MZK59" s="383">
        <f t="shared" si="153"/>
        <v>0</v>
      </c>
      <c r="MZL59" s="383">
        <f t="shared" si="153"/>
        <v>0</v>
      </c>
      <c r="MZM59" s="383">
        <f t="shared" si="153"/>
        <v>0</v>
      </c>
      <c r="MZN59" s="383">
        <f t="shared" si="153"/>
        <v>0</v>
      </c>
      <c r="MZO59" s="383">
        <f t="shared" si="153"/>
        <v>0</v>
      </c>
      <c r="MZP59" s="383">
        <f t="shared" ref="MZP59:NCA59" si="154">MZP56</f>
        <v>0</v>
      </c>
      <c r="MZQ59" s="383">
        <f t="shared" si="154"/>
        <v>0</v>
      </c>
      <c r="MZR59" s="383">
        <f t="shared" si="154"/>
        <v>0</v>
      </c>
      <c r="MZS59" s="383">
        <f t="shared" si="154"/>
        <v>0</v>
      </c>
      <c r="MZT59" s="383">
        <f t="shared" si="154"/>
        <v>0</v>
      </c>
      <c r="MZU59" s="383">
        <f t="shared" si="154"/>
        <v>0</v>
      </c>
      <c r="MZV59" s="383">
        <f t="shared" si="154"/>
        <v>0</v>
      </c>
      <c r="MZW59" s="383">
        <f t="shared" si="154"/>
        <v>0</v>
      </c>
      <c r="MZX59" s="383">
        <f t="shared" si="154"/>
        <v>0</v>
      </c>
      <c r="MZY59" s="383">
        <f t="shared" si="154"/>
        <v>0</v>
      </c>
      <c r="MZZ59" s="383">
        <f t="shared" si="154"/>
        <v>0</v>
      </c>
      <c r="NAA59" s="383">
        <f t="shared" si="154"/>
        <v>0</v>
      </c>
      <c r="NAB59" s="383">
        <f t="shared" si="154"/>
        <v>0</v>
      </c>
      <c r="NAC59" s="383">
        <f t="shared" si="154"/>
        <v>0</v>
      </c>
      <c r="NAD59" s="383">
        <f t="shared" si="154"/>
        <v>0</v>
      </c>
      <c r="NAE59" s="383">
        <f t="shared" si="154"/>
        <v>0</v>
      </c>
      <c r="NAF59" s="383">
        <f t="shared" si="154"/>
        <v>0</v>
      </c>
      <c r="NAG59" s="383">
        <f t="shared" si="154"/>
        <v>0</v>
      </c>
      <c r="NAH59" s="383">
        <f t="shared" si="154"/>
        <v>0</v>
      </c>
      <c r="NAI59" s="383">
        <f t="shared" si="154"/>
        <v>0</v>
      </c>
      <c r="NAJ59" s="383">
        <f t="shared" si="154"/>
        <v>0</v>
      </c>
      <c r="NAK59" s="383">
        <f t="shared" si="154"/>
        <v>0</v>
      </c>
      <c r="NAL59" s="383">
        <f t="shared" si="154"/>
        <v>0</v>
      </c>
      <c r="NAM59" s="383">
        <f t="shared" si="154"/>
        <v>0</v>
      </c>
      <c r="NAN59" s="383">
        <f t="shared" si="154"/>
        <v>0</v>
      </c>
      <c r="NAO59" s="383">
        <f t="shared" si="154"/>
        <v>0</v>
      </c>
      <c r="NAP59" s="383">
        <f t="shared" si="154"/>
        <v>0</v>
      </c>
      <c r="NAQ59" s="383">
        <f t="shared" si="154"/>
        <v>0</v>
      </c>
      <c r="NAR59" s="383">
        <f t="shared" si="154"/>
        <v>0</v>
      </c>
      <c r="NAS59" s="383">
        <f t="shared" si="154"/>
        <v>0</v>
      </c>
      <c r="NAT59" s="383">
        <f t="shared" si="154"/>
        <v>0</v>
      </c>
      <c r="NAU59" s="383">
        <f t="shared" si="154"/>
        <v>0</v>
      </c>
      <c r="NAV59" s="383">
        <f t="shared" si="154"/>
        <v>0</v>
      </c>
      <c r="NAW59" s="383">
        <f t="shared" si="154"/>
        <v>0</v>
      </c>
      <c r="NAX59" s="383">
        <f t="shared" si="154"/>
        <v>0</v>
      </c>
      <c r="NAY59" s="383">
        <f t="shared" si="154"/>
        <v>0</v>
      </c>
      <c r="NAZ59" s="383">
        <f t="shared" si="154"/>
        <v>0</v>
      </c>
      <c r="NBA59" s="383">
        <f t="shared" si="154"/>
        <v>0</v>
      </c>
      <c r="NBB59" s="383">
        <f t="shared" si="154"/>
        <v>0</v>
      </c>
      <c r="NBC59" s="383">
        <f t="shared" si="154"/>
        <v>0</v>
      </c>
      <c r="NBD59" s="383">
        <f t="shared" si="154"/>
        <v>0</v>
      </c>
      <c r="NBE59" s="383">
        <f t="shared" si="154"/>
        <v>0</v>
      </c>
      <c r="NBF59" s="383">
        <f t="shared" si="154"/>
        <v>0</v>
      </c>
      <c r="NBG59" s="383">
        <f t="shared" si="154"/>
        <v>0</v>
      </c>
      <c r="NBH59" s="383">
        <f t="shared" si="154"/>
        <v>0</v>
      </c>
      <c r="NBI59" s="383">
        <f t="shared" si="154"/>
        <v>0</v>
      </c>
      <c r="NBJ59" s="383">
        <f t="shared" si="154"/>
        <v>0</v>
      </c>
      <c r="NBK59" s="383">
        <f t="shared" si="154"/>
        <v>0</v>
      </c>
      <c r="NBL59" s="383">
        <f t="shared" si="154"/>
        <v>0</v>
      </c>
      <c r="NBM59" s="383">
        <f t="shared" si="154"/>
        <v>0</v>
      </c>
      <c r="NBN59" s="383">
        <f t="shared" si="154"/>
        <v>0</v>
      </c>
      <c r="NBO59" s="383">
        <f t="shared" si="154"/>
        <v>0</v>
      </c>
      <c r="NBP59" s="383">
        <f t="shared" si="154"/>
        <v>0</v>
      </c>
      <c r="NBQ59" s="383">
        <f t="shared" si="154"/>
        <v>0</v>
      </c>
      <c r="NBR59" s="383">
        <f t="shared" si="154"/>
        <v>0</v>
      </c>
      <c r="NBS59" s="383">
        <f t="shared" si="154"/>
        <v>0</v>
      </c>
      <c r="NBT59" s="383">
        <f t="shared" si="154"/>
        <v>0</v>
      </c>
      <c r="NBU59" s="383">
        <f t="shared" si="154"/>
        <v>0</v>
      </c>
      <c r="NBV59" s="383">
        <f t="shared" si="154"/>
        <v>0</v>
      </c>
      <c r="NBW59" s="383">
        <f t="shared" si="154"/>
        <v>0</v>
      </c>
      <c r="NBX59" s="383">
        <f t="shared" si="154"/>
        <v>0</v>
      </c>
      <c r="NBY59" s="383">
        <f t="shared" si="154"/>
        <v>0</v>
      </c>
      <c r="NBZ59" s="383">
        <f t="shared" si="154"/>
        <v>0</v>
      </c>
      <c r="NCA59" s="383">
        <f t="shared" si="154"/>
        <v>0</v>
      </c>
      <c r="NCB59" s="383">
        <f t="shared" ref="NCB59:NEM59" si="155">NCB56</f>
        <v>0</v>
      </c>
      <c r="NCC59" s="383">
        <f t="shared" si="155"/>
        <v>0</v>
      </c>
      <c r="NCD59" s="383">
        <f t="shared" si="155"/>
        <v>0</v>
      </c>
      <c r="NCE59" s="383">
        <f t="shared" si="155"/>
        <v>0</v>
      </c>
      <c r="NCF59" s="383">
        <f t="shared" si="155"/>
        <v>0</v>
      </c>
      <c r="NCG59" s="383">
        <f t="shared" si="155"/>
        <v>0</v>
      </c>
      <c r="NCH59" s="383">
        <f t="shared" si="155"/>
        <v>0</v>
      </c>
      <c r="NCI59" s="383">
        <f t="shared" si="155"/>
        <v>0</v>
      </c>
      <c r="NCJ59" s="383">
        <f t="shared" si="155"/>
        <v>0</v>
      </c>
      <c r="NCK59" s="383">
        <f t="shared" si="155"/>
        <v>0</v>
      </c>
      <c r="NCL59" s="383">
        <f t="shared" si="155"/>
        <v>0</v>
      </c>
      <c r="NCM59" s="383">
        <f t="shared" si="155"/>
        <v>0</v>
      </c>
      <c r="NCN59" s="383">
        <f t="shared" si="155"/>
        <v>0</v>
      </c>
      <c r="NCO59" s="383">
        <f t="shared" si="155"/>
        <v>0</v>
      </c>
      <c r="NCP59" s="383">
        <f t="shared" si="155"/>
        <v>0</v>
      </c>
      <c r="NCQ59" s="383">
        <f t="shared" si="155"/>
        <v>0</v>
      </c>
      <c r="NCR59" s="383">
        <f t="shared" si="155"/>
        <v>0</v>
      </c>
      <c r="NCS59" s="383">
        <f t="shared" si="155"/>
        <v>0</v>
      </c>
      <c r="NCT59" s="383">
        <f t="shared" si="155"/>
        <v>0</v>
      </c>
      <c r="NCU59" s="383">
        <f t="shared" si="155"/>
        <v>0</v>
      </c>
      <c r="NCV59" s="383">
        <f t="shared" si="155"/>
        <v>0</v>
      </c>
      <c r="NCW59" s="383">
        <f t="shared" si="155"/>
        <v>0</v>
      </c>
      <c r="NCX59" s="383">
        <f t="shared" si="155"/>
        <v>0</v>
      </c>
      <c r="NCY59" s="383">
        <f t="shared" si="155"/>
        <v>0</v>
      </c>
      <c r="NCZ59" s="383">
        <f t="shared" si="155"/>
        <v>0</v>
      </c>
      <c r="NDA59" s="383">
        <f t="shared" si="155"/>
        <v>0</v>
      </c>
      <c r="NDB59" s="383">
        <f t="shared" si="155"/>
        <v>0</v>
      </c>
      <c r="NDC59" s="383">
        <f t="shared" si="155"/>
        <v>0</v>
      </c>
      <c r="NDD59" s="383">
        <f t="shared" si="155"/>
        <v>0</v>
      </c>
      <c r="NDE59" s="383">
        <f t="shared" si="155"/>
        <v>0</v>
      </c>
      <c r="NDF59" s="383">
        <f t="shared" si="155"/>
        <v>0</v>
      </c>
      <c r="NDG59" s="383">
        <f t="shared" si="155"/>
        <v>0</v>
      </c>
      <c r="NDH59" s="383">
        <f t="shared" si="155"/>
        <v>0</v>
      </c>
      <c r="NDI59" s="383">
        <f t="shared" si="155"/>
        <v>0</v>
      </c>
      <c r="NDJ59" s="383">
        <f t="shared" si="155"/>
        <v>0</v>
      </c>
      <c r="NDK59" s="383">
        <f t="shared" si="155"/>
        <v>0</v>
      </c>
      <c r="NDL59" s="383">
        <f t="shared" si="155"/>
        <v>0</v>
      </c>
      <c r="NDM59" s="383">
        <f t="shared" si="155"/>
        <v>0</v>
      </c>
      <c r="NDN59" s="383">
        <f t="shared" si="155"/>
        <v>0</v>
      </c>
      <c r="NDO59" s="383">
        <f t="shared" si="155"/>
        <v>0</v>
      </c>
      <c r="NDP59" s="383">
        <f t="shared" si="155"/>
        <v>0</v>
      </c>
      <c r="NDQ59" s="383">
        <f t="shared" si="155"/>
        <v>0</v>
      </c>
      <c r="NDR59" s="383">
        <f t="shared" si="155"/>
        <v>0</v>
      </c>
      <c r="NDS59" s="383">
        <f t="shared" si="155"/>
        <v>0</v>
      </c>
      <c r="NDT59" s="383">
        <f t="shared" si="155"/>
        <v>0</v>
      </c>
      <c r="NDU59" s="383">
        <f t="shared" si="155"/>
        <v>0</v>
      </c>
      <c r="NDV59" s="383">
        <f t="shared" si="155"/>
        <v>0</v>
      </c>
      <c r="NDW59" s="383">
        <f t="shared" si="155"/>
        <v>0</v>
      </c>
      <c r="NDX59" s="383">
        <f t="shared" si="155"/>
        <v>0</v>
      </c>
      <c r="NDY59" s="383">
        <f t="shared" si="155"/>
        <v>0</v>
      </c>
      <c r="NDZ59" s="383">
        <f t="shared" si="155"/>
        <v>0</v>
      </c>
      <c r="NEA59" s="383">
        <f t="shared" si="155"/>
        <v>0</v>
      </c>
      <c r="NEB59" s="383">
        <f t="shared" si="155"/>
        <v>0</v>
      </c>
      <c r="NEC59" s="383">
        <f t="shared" si="155"/>
        <v>0</v>
      </c>
      <c r="NED59" s="383">
        <f t="shared" si="155"/>
        <v>0</v>
      </c>
      <c r="NEE59" s="383">
        <f t="shared" si="155"/>
        <v>0</v>
      </c>
      <c r="NEF59" s="383">
        <f t="shared" si="155"/>
        <v>0</v>
      </c>
      <c r="NEG59" s="383">
        <f t="shared" si="155"/>
        <v>0</v>
      </c>
      <c r="NEH59" s="383">
        <f t="shared" si="155"/>
        <v>0</v>
      </c>
      <c r="NEI59" s="383">
        <f t="shared" si="155"/>
        <v>0</v>
      </c>
      <c r="NEJ59" s="383">
        <f t="shared" si="155"/>
        <v>0</v>
      </c>
      <c r="NEK59" s="383">
        <f t="shared" si="155"/>
        <v>0</v>
      </c>
      <c r="NEL59" s="383">
        <f t="shared" si="155"/>
        <v>0</v>
      </c>
      <c r="NEM59" s="383">
        <f t="shared" si="155"/>
        <v>0</v>
      </c>
      <c r="NEN59" s="383">
        <f t="shared" ref="NEN59:NGY59" si="156">NEN56</f>
        <v>0</v>
      </c>
      <c r="NEO59" s="383">
        <f t="shared" si="156"/>
        <v>0</v>
      </c>
      <c r="NEP59" s="383">
        <f t="shared" si="156"/>
        <v>0</v>
      </c>
      <c r="NEQ59" s="383">
        <f t="shared" si="156"/>
        <v>0</v>
      </c>
      <c r="NER59" s="383">
        <f t="shared" si="156"/>
        <v>0</v>
      </c>
      <c r="NES59" s="383">
        <f t="shared" si="156"/>
        <v>0</v>
      </c>
      <c r="NET59" s="383">
        <f t="shared" si="156"/>
        <v>0</v>
      </c>
      <c r="NEU59" s="383">
        <f t="shared" si="156"/>
        <v>0</v>
      </c>
      <c r="NEV59" s="383">
        <f t="shared" si="156"/>
        <v>0</v>
      </c>
      <c r="NEW59" s="383">
        <f t="shared" si="156"/>
        <v>0</v>
      </c>
      <c r="NEX59" s="383">
        <f t="shared" si="156"/>
        <v>0</v>
      </c>
      <c r="NEY59" s="383">
        <f t="shared" si="156"/>
        <v>0</v>
      </c>
      <c r="NEZ59" s="383">
        <f t="shared" si="156"/>
        <v>0</v>
      </c>
      <c r="NFA59" s="383">
        <f t="shared" si="156"/>
        <v>0</v>
      </c>
      <c r="NFB59" s="383">
        <f t="shared" si="156"/>
        <v>0</v>
      </c>
      <c r="NFC59" s="383">
        <f t="shared" si="156"/>
        <v>0</v>
      </c>
      <c r="NFD59" s="383">
        <f t="shared" si="156"/>
        <v>0</v>
      </c>
      <c r="NFE59" s="383">
        <f t="shared" si="156"/>
        <v>0</v>
      </c>
      <c r="NFF59" s="383">
        <f t="shared" si="156"/>
        <v>0</v>
      </c>
      <c r="NFG59" s="383">
        <f t="shared" si="156"/>
        <v>0</v>
      </c>
      <c r="NFH59" s="383">
        <f t="shared" si="156"/>
        <v>0</v>
      </c>
      <c r="NFI59" s="383">
        <f t="shared" si="156"/>
        <v>0</v>
      </c>
      <c r="NFJ59" s="383">
        <f t="shared" si="156"/>
        <v>0</v>
      </c>
      <c r="NFK59" s="383">
        <f t="shared" si="156"/>
        <v>0</v>
      </c>
      <c r="NFL59" s="383">
        <f t="shared" si="156"/>
        <v>0</v>
      </c>
      <c r="NFM59" s="383">
        <f t="shared" si="156"/>
        <v>0</v>
      </c>
      <c r="NFN59" s="383">
        <f t="shared" si="156"/>
        <v>0</v>
      </c>
      <c r="NFO59" s="383">
        <f t="shared" si="156"/>
        <v>0</v>
      </c>
      <c r="NFP59" s="383">
        <f t="shared" si="156"/>
        <v>0</v>
      </c>
      <c r="NFQ59" s="383">
        <f t="shared" si="156"/>
        <v>0</v>
      </c>
      <c r="NFR59" s="383">
        <f t="shared" si="156"/>
        <v>0</v>
      </c>
      <c r="NFS59" s="383">
        <f t="shared" si="156"/>
        <v>0</v>
      </c>
      <c r="NFT59" s="383">
        <f t="shared" si="156"/>
        <v>0</v>
      </c>
      <c r="NFU59" s="383">
        <f t="shared" si="156"/>
        <v>0</v>
      </c>
      <c r="NFV59" s="383">
        <f t="shared" si="156"/>
        <v>0</v>
      </c>
      <c r="NFW59" s="383">
        <f t="shared" si="156"/>
        <v>0</v>
      </c>
      <c r="NFX59" s="383">
        <f t="shared" si="156"/>
        <v>0</v>
      </c>
      <c r="NFY59" s="383">
        <f t="shared" si="156"/>
        <v>0</v>
      </c>
      <c r="NFZ59" s="383">
        <f t="shared" si="156"/>
        <v>0</v>
      </c>
      <c r="NGA59" s="383">
        <f t="shared" si="156"/>
        <v>0</v>
      </c>
      <c r="NGB59" s="383">
        <f t="shared" si="156"/>
        <v>0</v>
      </c>
      <c r="NGC59" s="383">
        <f t="shared" si="156"/>
        <v>0</v>
      </c>
      <c r="NGD59" s="383">
        <f t="shared" si="156"/>
        <v>0</v>
      </c>
      <c r="NGE59" s="383">
        <f t="shared" si="156"/>
        <v>0</v>
      </c>
      <c r="NGF59" s="383">
        <f t="shared" si="156"/>
        <v>0</v>
      </c>
      <c r="NGG59" s="383">
        <f t="shared" si="156"/>
        <v>0</v>
      </c>
      <c r="NGH59" s="383">
        <f t="shared" si="156"/>
        <v>0</v>
      </c>
      <c r="NGI59" s="383">
        <f t="shared" si="156"/>
        <v>0</v>
      </c>
      <c r="NGJ59" s="383">
        <f t="shared" si="156"/>
        <v>0</v>
      </c>
      <c r="NGK59" s="383">
        <f t="shared" si="156"/>
        <v>0</v>
      </c>
      <c r="NGL59" s="383">
        <f t="shared" si="156"/>
        <v>0</v>
      </c>
      <c r="NGM59" s="383">
        <f t="shared" si="156"/>
        <v>0</v>
      </c>
      <c r="NGN59" s="383">
        <f t="shared" si="156"/>
        <v>0</v>
      </c>
      <c r="NGO59" s="383">
        <f t="shared" si="156"/>
        <v>0</v>
      </c>
      <c r="NGP59" s="383">
        <f t="shared" si="156"/>
        <v>0</v>
      </c>
      <c r="NGQ59" s="383">
        <f t="shared" si="156"/>
        <v>0</v>
      </c>
      <c r="NGR59" s="383">
        <f t="shared" si="156"/>
        <v>0</v>
      </c>
      <c r="NGS59" s="383">
        <f t="shared" si="156"/>
        <v>0</v>
      </c>
      <c r="NGT59" s="383">
        <f t="shared" si="156"/>
        <v>0</v>
      </c>
      <c r="NGU59" s="383">
        <f t="shared" si="156"/>
        <v>0</v>
      </c>
      <c r="NGV59" s="383">
        <f t="shared" si="156"/>
        <v>0</v>
      </c>
      <c r="NGW59" s="383">
        <f t="shared" si="156"/>
        <v>0</v>
      </c>
      <c r="NGX59" s="383">
        <f t="shared" si="156"/>
        <v>0</v>
      </c>
      <c r="NGY59" s="383">
        <f t="shared" si="156"/>
        <v>0</v>
      </c>
      <c r="NGZ59" s="383">
        <f t="shared" ref="NGZ59:NJK59" si="157">NGZ56</f>
        <v>0</v>
      </c>
      <c r="NHA59" s="383">
        <f t="shared" si="157"/>
        <v>0</v>
      </c>
      <c r="NHB59" s="383">
        <f t="shared" si="157"/>
        <v>0</v>
      </c>
      <c r="NHC59" s="383">
        <f t="shared" si="157"/>
        <v>0</v>
      </c>
      <c r="NHD59" s="383">
        <f t="shared" si="157"/>
        <v>0</v>
      </c>
      <c r="NHE59" s="383">
        <f t="shared" si="157"/>
        <v>0</v>
      </c>
      <c r="NHF59" s="383">
        <f t="shared" si="157"/>
        <v>0</v>
      </c>
      <c r="NHG59" s="383">
        <f t="shared" si="157"/>
        <v>0</v>
      </c>
      <c r="NHH59" s="383">
        <f t="shared" si="157"/>
        <v>0</v>
      </c>
      <c r="NHI59" s="383">
        <f t="shared" si="157"/>
        <v>0</v>
      </c>
      <c r="NHJ59" s="383">
        <f t="shared" si="157"/>
        <v>0</v>
      </c>
      <c r="NHK59" s="383">
        <f t="shared" si="157"/>
        <v>0</v>
      </c>
      <c r="NHL59" s="383">
        <f t="shared" si="157"/>
        <v>0</v>
      </c>
      <c r="NHM59" s="383">
        <f t="shared" si="157"/>
        <v>0</v>
      </c>
      <c r="NHN59" s="383">
        <f t="shared" si="157"/>
        <v>0</v>
      </c>
      <c r="NHO59" s="383">
        <f t="shared" si="157"/>
        <v>0</v>
      </c>
      <c r="NHP59" s="383">
        <f t="shared" si="157"/>
        <v>0</v>
      </c>
      <c r="NHQ59" s="383">
        <f t="shared" si="157"/>
        <v>0</v>
      </c>
      <c r="NHR59" s="383">
        <f t="shared" si="157"/>
        <v>0</v>
      </c>
      <c r="NHS59" s="383">
        <f t="shared" si="157"/>
        <v>0</v>
      </c>
      <c r="NHT59" s="383">
        <f t="shared" si="157"/>
        <v>0</v>
      </c>
      <c r="NHU59" s="383">
        <f t="shared" si="157"/>
        <v>0</v>
      </c>
      <c r="NHV59" s="383">
        <f t="shared" si="157"/>
        <v>0</v>
      </c>
      <c r="NHW59" s="383">
        <f t="shared" si="157"/>
        <v>0</v>
      </c>
      <c r="NHX59" s="383">
        <f t="shared" si="157"/>
        <v>0</v>
      </c>
      <c r="NHY59" s="383">
        <f t="shared" si="157"/>
        <v>0</v>
      </c>
      <c r="NHZ59" s="383">
        <f t="shared" si="157"/>
        <v>0</v>
      </c>
      <c r="NIA59" s="383">
        <f t="shared" si="157"/>
        <v>0</v>
      </c>
      <c r="NIB59" s="383">
        <f t="shared" si="157"/>
        <v>0</v>
      </c>
      <c r="NIC59" s="383">
        <f t="shared" si="157"/>
        <v>0</v>
      </c>
      <c r="NID59" s="383">
        <f t="shared" si="157"/>
        <v>0</v>
      </c>
      <c r="NIE59" s="383">
        <f t="shared" si="157"/>
        <v>0</v>
      </c>
      <c r="NIF59" s="383">
        <f t="shared" si="157"/>
        <v>0</v>
      </c>
      <c r="NIG59" s="383">
        <f t="shared" si="157"/>
        <v>0</v>
      </c>
      <c r="NIH59" s="383">
        <f t="shared" si="157"/>
        <v>0</v>
      </c>
      <c r="NII59" s="383">
        <f t="shared" si="157"/>
        <v>0</v>
      </c>
      <c r="NIJ59" s="383">
        <f t="shared" si="157"/>
        <v>0</v>
      </c>
      <c r="NIK59" s="383">
        <f t="shared" si="157"/>
        <v>0</v>
      </c>
      <c r="NIL59" s="383">
        <f t="shared" si="157"/>
        <v>0</v>
      </c>
      <c r="NIM59" s="383">
        <f t="shared" si="157"/>
        <v>0</v>
      </c>
      <c r="NIN59" s="383">
        <f t="shared" si="157"/>
        <v>0</v>
      </c>
      <c r="NIO59" s="383">
        <f t="shared" si="157"/>
        <v>0</v>
      </c>
      <c r="NIP59" s="383">
        <f t="shared" si="157"/>
        <v>0</v>
      </c>
      <c r="NIQ59" s="383">
        <f t="shared" si="157"/>
        <v>0</v>
      </c>
      <c r="NIR59" s="383">
        <f t="shared" si="157"/>
        <v>0</v>
      </c>
      <c r="NIS59" s="383">
        <f t="shared" si="157"/>
        <v>0</v>
      </c>
      <c r="NIT59" s="383">
        <f t="shared" si="157"/>
        <v>0</v>
      </c>
      <c r="NIU59" s="383">
        <f t="shared" si="157"/>
        <v>0</v>
      </c>
      <c r="NIV59" s="383">
        <f t="shared" si="157"/>
        <v>0</v>
      </c>
      <c r="NIW59" s="383">
        <f t="shared" si="157"/>
        <v>0</v>
      </c>
      <c r="NIX59" s="383">
        <f t="shared" si="157"/>
        <v>0</v>
      </c>
      <c r="NIY59" s="383">
        <f t="shared" si="157"/>
        <v>0</v>
      </c>
      <c r="NIZ59" s="383">
        <f t="shared" si="157"/>
        <v>0</v>
      </c>
      <c r="NJA59" s="383">
        <f t="shared" si="157"/>
        <v>0</v>
      </c>
      <c r="NJB59" s="383">
        <f t="shared" si="157"/>
        <v>0</v>
      </c>
      <c r="NJC59" s="383">
        <f t="shared" si="157"/>
        <v>0</v>
      </c>
      <c r="NJD59" s="383">
        <f t="shared" si="157"/>
        <v>0</v>
      </c>
      <c r="NJE59" s="383">
        <f t="shared" si="157"/>
        <v>0</v>
      </c>
      <c r="NJF59" s="383">
        <f t="shared" si="157"/>
        <v>0</v>
      </c>
      <c r="NJG59" s="383">
        <f t="shared" si="157"/>
        <v>0</v>
      </c>
      <c r="NJH59" s="383">
        <f t="shared" si="157"/>
        <v>0</v>
      </c>
      <c r="NJI59" s="383">
        <f t="shared" si="157"/>
        <v>0</v>
      </c>
      <c r="NJJ59" s="383">
        <f t="shared" si="157"/>
        <v>0</v>
      </c>
      <c r="NJK59" s="383">
        <f t="shared" si="157"/>
        <v>0</v>
      </c>
      <c r="NJL59" s="383">
        <f t="shared" ref="NJL59:NLW59" si="158">NJL56</f>
        <v>0</v>
      </c>
      <c r="NJM59" s="383">
        <f t="shared" si="158"/>
        <v>0</v>
      </c>
      <c r="NJN59" s="383">
        <f t="shared" si="158"/>
        <v>0</v>
      </c>
      <c r="NJO59" s="383">
        <f t="shared" si="158"/>
        <v>0</v>
      </c>
      <c r="NJP59" s="383">
        <f t="shared" si="158"/>
        <v>0</v>
      </c>
      <c r="NJQ59" s="383">
        <f t="shared" si="158"/>
        <v>0</v>
      </c>
      <c r="NJR59" s="383">
        <f t="shared" si="158"/>
        <v>0</v>
      </c>
      <c r="NJS59" s="383">
        <f t="shared" si="158"/>
        <v>0</v>
      </c>
      <c r="NJT59" s="383">
        <f t="shared" si="158"/>
        <v>0</v>
      </c>
      <c r="NJU59" s="383">
        <f t="shared" si="158"/>
        <v>0</v>
      </c>
      <c r="NJV59" s="383">
        <f t="shared" si="158"/>
        <v>0</v>
      </c>
      <c r="NJW59" s="383">
        <f t="shared" si="158"/>
        <v>0</v>
      </c>
      <c r="NJX59" s="383">
        <f t="shared" si="158"/>
        <v>0</v>
      </c>
      <c r="NJY59" s="383">
        <f t="shared" si="158"/>
        <v>0</v>
      </c>
      <c r="NJZ59" s="383">
        <f t="shared" si="158"/>
        <v>0</v>
      </c>
      <c r="NKA59" s="383">
        <f t="shared" si="158"/>
        <v>0</v>
      </c>
      <c r="NKB59" s="383">
        <f t="shared" si="158"/>
        <v>0</v>
      </c>
      <c r="NKC59" s="383">
        <f t="shared" si="158"/>
        <v>0</v>
      </c>
      <c r="NKD59" s="383">
        <f t="shared" si="158"/>
        <v>0</v>
      </c>
      <c r="NKE59" s="383">
        <f t="shared" si="158"/>
        <v>0</v>
      </c>
      <c r="NKF59" s="383">
        <f t="shared" si="158"/>
        <v>0</v>
      </c>
      <c r="NKG59" s="383">
        <f t="shared" si="158"/>
        <v>0</v>
      </c>
      <c r="NKH59" s="383">
        <f t="shared" si="158"/>
        <v>0</v>
      </c>
      <c r="NKI59" s="383">
        <f t="shared" si="158"/>
        <v>0</v>
      </c>
      <c r="NKJ59" s="383">
        <f t="shared" si="158"/>
        <v>0</v>
      </c>
      <c r="NKK59" s="383">
        <f t="shared" si="158"/>
        <v>0</v>
      </c>
      <c r="NKL59" s="383">
        <f t="shared" si="158"/>
        <v>0</v>
      </c>
      <c r="NKM59" s="383">
        <f t="shared" si="158"/>
        <v>0</v>
      </c>
      <c r="NKN59" s="383">
        <f t="shared" si="158"/>
        <v>0</v>
      </c>
      <c r="NKO59" s="383">
        <f t="shared" si="158"/>
        <v>0</v>
      </c>
      <c r="NKP59" s="383">
        <f t="shared" si="158"/>
        <v>0</v>
      </c>
      <c r="NKQ59" s="383">
        <f t="shared" si="158"/>
        <v>0</v>
      </c>
      <c r="NKR59" s="383">
        <f t="shared" si="158"/>
        <v>0</v>
      </c>
      <c r="NKS59" s="383">
        <f t="shared" si="158"/>
        <v>0</v>
      </c>
      <c r="NKT59" s="383">
        <f t="shared" si="158"/>
        <v>0</v>
      </c>
      <c r="NKU59" s="383">
        <f t="shared" si="158"/>
        <v>0</v>
      </c>
      <c r="NKV59" s="383">
        <f t="shared" si="158"/>
        <v>0</v>
      </c>
      <c r="NKW59" s="383">
        <f t="shared" si="158"/>
        <v>0</v>
      </c>
      <c r="NKX59" s="383">
        <f t="shared" si="158"/>
        <v>0</v>
      </c>
      <c r="NKY59" s="383">
        <f t="shared" si="158"/>
        <v>0</v>
      </c>
      <c r="NKZ59" s="383">
        <f t="shared" si="158"/>
        <v>0</v>
      </c>
      <c r="NLA59" s="383">
        <f t="shared" si="158"/>
        <v>0</v>
      </c>
      <c r="NLB59" s="383">
        <f t="shared" si="158"/>
        <v>0</v>
      </c>
      <c r="NLC59" s="383">
        <f t="shared" si="158"/>
        <v>0</v>
      </c>
      <c r="NLD59" s="383">
        <f t="shared" si="158"/>
        <v>0</v>
      </c>
      <c r="NLE59" s="383">
        <f t="shared" si="158"/>
        <v>0</v>
      </c>
      <c r="NLF59" s="383">
        <f t="shared" si="158"/>
        <v>0</v>
      </c>
      <c r="NLG59" s="383">
        <f t="shared" si="158"/>
        <v>0</v>
      </c>
      <c r="NLH59" s="383">
        <f t="shared" si="158"/>
        <v>0</v>
      </c>
      <c r="NLI59" s="383">
        <f t="shared" si="158"/>
        <v>0</v>
      </c>
      <c r="NLJ59" s="383">
        <f t="shared" si="158"/>
        <v>0</v>
      </c>
      <c r="NLK59" s="383">
        <f t="shared" si="158"/>
        <v>0</v>
      </c>
      <c r="NLL59" s="383">
        <f t="shared" si="158"/>
        <v>0</v>
      </c>
      <c r="NLM59" s="383">
        <f t="shared" si="158"/>
        <v>0</v>
      </c>
      <c r="NLN59" s="383">
        <f t="shared" si="158"/>
        <v>0</v>
      </c>
      <c r="NLO59" s="383">
        <f t="shared" si="158"/>
        <v>0</v>
      </c>
      <c r="NLP59" s="383">
        <f t="shared" si="158"/>
        <v>0</v>
      </c>
      <c r="NLQ59" s="383">
        <f t="shared" si="158"/>
        <v>0</v>
      </c>
      <c r="NLR59" s="383">
        <f t="shared" si="158"/>
        <v>0</v>
      </c>
      <c r="NLS59" s="383">
        <f t="shared" si="158"/>
        <v>0</v>
      </c>
      <c r="NLT59" s="383">
        <f t="shared" si="158"/>
        <v>0</v>
      </c>
      <c r="NLU59" s="383">
        <f t="shared" si="158"/>
        <v>0</v>
      </c>
      <c r="NLV59" s="383">
        <f t="shared" si="158"/>
        <v>0</v>
      </c>
      <c r="NLW59" s="383">
        <f t="shared" si="158"/>
        <v>0</v>
      </c>
      <c r="NLX59" s="383">
        <f t="shared" ref="NLX59:NOI59" si="159">NLX56</f>
        <v>0</v>
      </c>
      <c r="NLY59" s="383">
        <f t="shared" si="159"/>
        <v>0</v>
      </c>
      <c r="NLZ59" s="383">
        <f t="shared" si="159"/>
        <v>0</v>
      </c>
      <c r="NMA59" s="383">
        <f t="shared" si="159"/>
        <v>0</v>
      </c>
      <c r="NMB59" s="383">
        <f t="shared" si="159"/>
        <v>0</v>
      </c>
      <c r="NMC59" s="383">
        <f t="shared" si="159"/>
        <v>0</v>
      </c>
      <c r="NMD59" s="383">
        <f t="shared" si="159"/>
        <v>0</v>
      </c>
      <c r="NME59" s="383">
        <f t="shared" si="159"/>
        <v>0</v>
      </c>
      <c r="NMF59" s="383">
        <f t="shared" si="159"/>
        <v>0</v>
      </c>
      <c r="NMG59" s="383">
        <f t="shared" si="159"/>
        <v>0</v>
      </c>
      <c r="NMH59" s="383">
        <f t="shared" si="159"/>
        <v>0</v>
      </c>
      <c r="NMI59" s="383">
        <f t="shared" si="159"/>
        <v>0</v>
      </c>
      <c r="NMJ59" s="383">
        <f t="shared" si="159"/>
        <v>0</v>
      </c>
      <c r="NMK59" s="383">
        <f t="shared" si="159"/>
        <v>0</v>
      </c>
      <c r="NML59" s="383">
        <f t="shared" si="159"/>
        <v>0</v>
      </c>
      <c r="NMM59" s="383">
        <f t="shared" si="159"/>
        <v>0</v>
      </c>
      <c r="NMN59" s="383">
        <f t="shared" si="159"/>
        <v>0</v>
      </c>
      <c r="NMO59" s="383">
        <f t="shared" si="159"/>
        <v>0</v>
      </c>
      <c r="NMP59" s="383">
        <f t="shared" si="159"/>
        <v>0</v>
      </c>
      <c r="NMQ59" s="383">
        <f t="shared" si="159"/>
        <v>0</v>
      </c>
      <c r="NMR59" s="383">
        <f t="shared" si="159"/>
        <v>0</v>
      </c>
      <c r="NMS59" s="383">
        <f t="shared" si="159"/>
        <v>0</v>
      </c>
      <c r="NMT59" s="383">
        <f t="shared" si="159"/>
        <v>0</v>
      </c>
      <c r="NMU59" s="383">
        <f t="shared" si="159"/>
        <v>0</v>
      </c>
      <c r="NMV59" s="383">
        <f t="shared" si="159"/>
        <v>0</v>
      </c>
      <c r="NMW59" s="383">
        <f t="shared" si="159"/>
        <v>0</v>
      </c>
      <c r="NMX59" s="383">
        <f t="shared" si="159"/>
        <v>0</v>
      </c>
      <c r="NMY59" s="383">
        <f t="shared" si="159"/>
        <v>0</v>
      </c>
      <c r="NMZ59" s="383">
        <f t="shared" si="159"/>
        <v>0</v>
      </c>
      <c r="NNA59" s="383">
        <f t="shared" si="159"/>
        <v>0</v>
      </c>
      <c r="NNB59" s="383">
        <f t="shared" si="159"/>
        <v>0</v>
      </c>
      <c r="NNC59" s="383">
        <f t="shared" si="159"/>
        <v>0</v>
      </c>
      <c r="NND59" s="383">
        <f t="shared" si="159"/>
        <v>0</v>
      </c>
      <c r="NNE59" s="383">
        <f t="shared" si="159"/>
        <v>0</v>
      </c>
      <c r="NNF59" s="383">
        <f t="shared" si="159"/>
        <v>0</v>
      </c>
      <c r="NNG59" s="383">
        <f t="shared" si="159"/>
        <v>0</v>
      </c>
      <c r="NNH59" s="383">
        <f t="shared" si="159"/>
        <v>0</v>
      </c>
      <c r="NNI59" s="383">
        <f t="shared" si="159"/>
        <v>0</v>
      </c>
      <c r="NNJ59" s="383">
        <f t="shared" si="159"/>
        <v>0</v>
      </c>
      <c r="NNK59" s="383">
        <f t="shared" si="159"/>
        <v>0</v>
      </c>
      <c r="NNL59" s="383">
        <f t="shared" si="159"/>
        <v>0</v>
      </c>
      <c r="NNM59" s="383">
        <f t="shared" si="159"/>
        <v>0</v>
      </c>
      <c r="NNN59" s="383">
        <f t="shared" si="159"/>
        <v>0</v>
      </c>
      <c r="NNO59" s="383">
        <f t="shared" si="159"/>
        <v>0</v>
      </c>
      <c r="NNP59" s="383">
        <f t="shared" si="159"/>
        <v>0</v>
      </c>
      <c r="NNQ59" s="383">
        <f t="shared" si="159"/>
        <v>0</v>
      </c>
      <c r="NNR59" s="383">
        <f t="shared" si="159"/>
        <v>0</v>
      </c>
      <c r="NNS59" s="383">
        <f t="shared" si="159"/>
        <v>0</v>
      </c>
      <c r="NNT59" s="383">
        <f t="shared" si="159"/>
        <v>0</v>
      </c>
      <c r="NNU59" s="383">
        <f t="shared" si="159"/>
        <v>0</v>
      </c>
      <c r="NNV59" s="383">
        <f t="shared" si="159"/>
        <v>0</v>
      </c>
      <c r="NNW59" s="383">
        <f t="shared" si="159"/>
        <v>0</v>
      </c>
      <c r="NNX59" s="383">
        <f t="shared" si="159"/>
        <v>0</v>
      </c>
      <c r="NNY59" s="383">
        <f t="shared" si="159"/>
        <v>0</v>
      </c>
      <c r="NNZ59" s="383">
        <f t="shared" si="159"/>
        <v>0</v>
      </c>
      <c r="NOA59" s="383">
        <f t="shared" si="159"/>
        <v>0</v>
      </c>
      <c r="NOB59" s="383">
        <f t="shared" si="159"/>
        <v>0</v>
      </c>
      <c r="NOC59" s="383">
        <f t="shared" si="159"/>
        <v>0</v>
      </c>
      <c r="NOD59" s="383">
        <f t="shared" si="159"/>
        <v>0</v>
      </c>
      <c r="NOE59" s="383">
        <f t="shared" si="159"/>
        <v>0</v>
      </c>
      <c r="NOF59" s="383">
        <f t="shared" si="159"/>
        <v>0</v>
      </c>
      <c r="NOG59" s="383">
        <f t="shared" si="159"/>
        <v>0</v>
      </c>
      <c r="NOH59" s="383">
        <f t="shared" si="159"/>
        <v>0</v>
      </c>
      <c r="NOI59" s="383">
        <f t="shared" si="159"/>
        <v>0</v>
      </c>
      <c r="NOJ59" s="383">
        <f t="shared" ref="NOJ59:NQU59" si="160">NOJ56</f>
        <v>0</v>
      </c>
      <c r="NOK59" s="383">
        <f t="shared" si="160"/>
        <v>0</v>
      </c>
      <c r="NOL59" s="383">
        <f t="shared" si="160"/>
        <v>0</v>
      </c>
      <c r="NOM59" s="383">
        <f t="shared" si="160"/>
        <v>0</v>
      </c>
      <c r="NON59" s="383">
        <f t="shared" si="160"/>
        <v>0</v>
      </c>
      <c r="NOO59" s="383">
        <f t="shared" si="160"/>
        <v>0</v>
      </c>
      <c r="NOP59" s="383">
        <f t="shared" si="160"/>
        <v>0</v>
      </c>
      <c r="NOQ59" s="383">
        <f t="shared" si="160"/>
        <v>0</v>
      </c>
      <c r="NOR59" s="383">
        <f t="shared" si="160"/>
        <v>0</v>
      </c>
      <c r="NOS59" s="383">
        <f t="shared" si="160"/>
        <v>0</v>
      </c>
      <c r="NOT59" s="383">
        <f t="shared" si="160"/>
        <v>0</v>
      </c>
      <c r="NOU59" s="383">
        <f t="shared" si="160"/>
        <v>0</v>
      </c>
      <c r="NOV59" s="383">
        <f t="shared" si="160"/>
        <v>0</v>
      </c>
      <c r="NOW59" s="383">
        <f t="shared" si="160"/>
        <v>0</v>
      </c>
      <c r="NOX59" s="383">
        <f t="shared" si="160"/>
        <v>0</v>
      </c>
      <c r="NOY59" s="383">
        <f t="shared" si="160"/>
        <v>0</v>
      </c>
      <c r="NOZ59" s="383">
        <f t="shared" si="160"/>
        <v>0</v>
      </c>
      <c r="NPA59" s="383">
        <f t="shared" si="160"/>
        <v>0</v>
      </c>
      <c r="NPB59" s="383">
        <f t="shared" si="160"/>
        <v>0</v>
      </c>
      <c r="NPC59" s="383">
        <f t="shared" si="160"/>
        <v>0</v>
      </c>
      <c r="NPD59" s="383">
        <f t="shared" si="160"/>
        <v>0</v>
      </c>
      <c r="NPE59" s="383">
        <f t="shared" si="160"/>
        <v>0</v>
      </c>
      <c r="NPF59" s="383">
        <f t="shared" si="160"/>
        <v>0</v>
      </c>
      <c r="NPG59" s="383">
        <f t="shared" si="160"/>
        <v>0</v>
      </c>
      <c r="NPH59" s="383">
        <f t="shared" si="160"/>
        <v>0</v>
      </c>
      <c r="NPI59" s="383">
        <f t="shared" si="160"/>
        <v>0</v>
      </c>
      <c r="NPJ59" s="383">
        <f t="shared" si="160"/>
        <v>0</v>
      </c>
      <c r="NPK59" s="383">
        <f t="shared" si="160"/>
        <v>0</v>
      </c>
      <c r="NPL59" s="383">
        <f t="shared" si="160"/>
        <v>0</v>
      </c>
      <c r="NPM59" s="383">
        <f t="shared" si="160"/>
        <v>0</v>
      </c>
      <c r="NPN59" s="383">
        <f t="shared" si="160"/>
        <v>0</v>
      </c>
      <c r="NPO59" s="383">
        <f t="shared" si="160"/>
        <v>0</v>
      </c>
      <c r="NPP59" s="383">
        <f t="shared" si="160"/>
        <v>0</v>
      </c>
      <c r="NPQ59" s="383">
        <f t="shared" si="160"/>
        <v>0</v>
      </c>
      <c r="NPR59" s="383">
        <f t="shared" si="160"/>
        <v>0</v>
      </c>
      <c r="NPS59" s="383">
        <f t="shared" si="160"/>
        <v>0</v>
      </c>
      <c r="NPT59" s="383">
        <f t="shared" si="160"/>
        <v>0</v>
      </c>
      <c r="NPU59" s="383">
        <f t="shared" si="160"/>
        <v>0</v>
      </c>
      <c r="NPV59" s="383">
        <f t="shared" si="160"/>
        <v>0</v>
      </c>
      <c r="NPW59" s="383">
        <f t="shared" si="160"/>
        <v>0</v>
      </c>
      <c r="NPX59" s="383">
        <f t="shared" si="160"/>
        <v>0</v>
      </c>
      <c r="NPY59" s="383">
        <f t="shared" si="160"/>
        <v>0</v>
      </c>
      <c r="NPZ59" s="383">
        <f t="shared" si="160"/>
        <v>0</v>
      </c>
      <c r="NQA59" s="383">
        <f t="shared" si="160"/>
        <v>0</v>
      </c>
      <c r="NQB59" s="383">
        <f t="shared" si="160"/>
        <v>0</v>
      </c>
      <c r="NQC59" s="383">
        <f t="shared" si="160"/>
        <v>0</v>
      </c>
      <c r="NQD59" s="383">
        <f t="shared" si="160"/>
        <v>0</v>
      </c>
      <c r="NQE59" s="383">
        <f t="shared" si="160"/>
        <v>0</v>
      </c>
      <c r="NQF59" s="383">
        <f t="shared" si="160"/>
        <v>0</v>
      </c>
      <c r="NQG59" s="383">
        <f t="shared" si="160"/>
        <v>0</v>
      </c>
      <c r="NQH59" s="383">
        <f t="shared" si="160"/>
        <v>0</v>
      </c>
      <c r="NQI59" s="383">
        <f t="shared" si="160"/>
        <v>0</v>
      </c>
      <c r="NQJ59" s="383">
        <f t="shared" si="160"/>
        <v>0</v>
      </c>
      <c r="NQK59" s="383">
        <f t="shared" si="160"/>
        <v>0</v>
      </c>
      <c r="NQL59" s="383">
        <f t="shared" si="160"/>
        <v>0</v>
      </c>
      <c r="NQM59" s="383">
        <f t="shared" si="160"/>
        <v>0</v>
      </c>
      <c r="NQN59" s="383">
        <f t="shared" si="160"/>
        <v>0</v>
      </c>
      <c r="NQO59" s="383">
        <f t="shared" si="160"/>
        <v>0</v>
      </c>
      <c r="NQP59" s="383">
        <f t="shared" si="160"/>
        <v>0</v>
      </c>
      <c r="NQQ59" s="383">
        <f t="shared" si="160"/>
        <v>0</v>
      </c>
      <c r="NQR59" s="383">
        <f t="shared" si="160"/>
        <v>0</v>
      </c>
      <c r="NQS59" s="383">
        <f t="shared" si="160"/>
        <v>0</v>
      </c>
      <c r="NQT59" s="383">
        <f t="shared" si="160"/>
        <v>0</v>
      </c>
      <c r="NQU59" s="383">
        <f t="shared" si="160"/>
        <v>0</v>
      </c>
      <c r="NQV59" s="383">
        <f t="shared" ref="NQV59:NTG59" si="161">NQV56</f>
        <v>0</v>
      </c>
      <c r="NQW59" s="383">
        <f t="shared" si="161"/>
        <v>0</v>
      </c>
      <c r="NQX59" s="383">
        <f t="shared" si="161"/>
        <v>0</v>
      </c>
      <c r="NQY59" s="383">
        <f t="shared" si="161"/>
        <v>0</v>
      </c>
      <c r="NQZ59" s="383">
        <f t="shared" si="161"/>
        <v>0</v>
      </c>
      <c r="NRA59" s="383">
        <f t="shared" si="161"/>
        <v>0</v>
      </c>
      <c r="NRB59" s="383">
        <f t="shared" si="161"/>
        <v>0</v>
      </c>
      <c r="NRC59" s="383">
        <f t="shared" si="161"/>
        <v>0</v>
      </c>
      <c r="NRD59" s="383">
        <f t="shared" si="161"/>
        <v>0</v>
      </c>
      <c r="NRE59" s="383">
        <f t="shared" si="161"/>
        <v>0</v>
      </c>
      <c r="NRF59" s="383">
        <f t="shared" si="161"/>
        <v>0</v>
      </c>
      <c r="NRG59" s="383">
        <f t="shared" si="161"/>
        <v>0</v>
      </c>
      <c r="NRH59" s="383">
        <f t="shared" si="161"/>
        <v>0</v>
      </c>
      <c r="NRI59" s="383">
        <f t="shared" si="161"/>
        <v>0</v>
      </c>
      <c r="NRJ59" s="383">
        <f t="shared" si="161"/>
        <v>0</v>
      </c>
      <c r="NRK59" s="383">
        <f t="shared" si="161"/>
        <v>0</v>
      </c>
      <c r="NRL59" s="383">
        <f t="shared" si="161"/>
        <v>0</v>
      </c>
      <c r="NRM59" s="383">
        <f t="shared" si="161"/>
        <v>0</v>
      </c>
      <c r="NRN59" s="383">
        <f t="shared" si="161"/>
        <v>0</v>
      </c>
      <c r="NRO59" s="383">
        <f t="shared" si="161"/>
        <v>0</v>
      </c>
      <c r="NRP59" s="383">
        <f t="shared" si="161"/>
        <v>0</v>
      </c>
      <c r="NRQ59" s="383">
        <f t="shared" si="161"/>
        <v>0</v>
      </c>
      <c r="NRR59" s="383">
        <f t="shared" si="161"/>
        <v>0</v>
      </c>
      <c r="NRS59" s="383">
        <f t="shared" si="161"/>
        <v>0</v>
      </c>
      <c r="NRT59" s="383">
        <f t="shared" si="161"/>
        <v>0</v>
      </c>
      <c r="NRU59" s="383">
        <f t="shared" si="161"/>
        <v>0</v>
      </c>
      <c r="NRV59" s="383">
        <f t="shared" si="161"/>
        <v>0</v>
      </c>
      <c r="NRW59" s="383">
        <f t="shared" si="161"/>
        <v>0</v>
      </c>
      <c r="NRX59" s="383">
        <f t="shared" si="161"/>
        <v>0</v>
      </c>
      <c r="NRY59" s="383">
        <f t="shared" si="161"/>
        <v>0</v>
      </c>
      <c r="NRZ59" s="383">
        <f t="shared" si="161"/>
        <v>0</v>
      </c>
      <c r="NSA59" s="383">
        <f t="shared" si="161"/>
        <v>0</v>
      </c>
      <c r="NSB59" s="383">
        <f t="shared" si="161"/>
        <v>0</v>
      </c>
      <c r="NSC59" s="383">
        <f t="shared" si="161"/>
        <v>0</v>
      </c>
      <c r="NSD59" s="383">
        <f t="shared" si="161"/>
        <v>0</v>
      </c>
      <c r="NSE59" s="383">
        <f t="shared" si="161"/>
        <v>0</v>
      </c>
      <c r="NSF59" s="383">
        <f t="shared" si="161"/>
        <v>0</v>
      </c>
      <c r="NSG59" s="383">
        <f t="shared" si="161"/>
        <v>0</v>
      </c>
      <c r="NSH59" s="383">
        <f t="shared" si="161"/>
        <v>0</v>
      </c>
      <c r="NSI59" s="383">
        <f t="shared" si="161"/>
        <v>0</v>
      </c>
      <c r="NSJ59" s="383">
        <f t="shared" si="161"/>
        <v>0</v>
      </c>
      <c r="NSK59" s="383">
        <f t="shared" si="161"/>
        <v>0</v>
      </c>
      <c r="NSL59" s="383">
        <f t="shared" si="161"/>
        <v>0</v>
      </c>
      <c r="NSM59" s="383">
        <f t="shared" si="161"/>
        <v>0</v>
      </c>
      <c r="NSN59" s="383">
        <f t="shared" si="161"/>
        <v>0</v>
      </c>
      <c r="NSO59" s="383">
        <f t="shared" si="161"/>
        <v>0</v>
      </c>
      <c r="NSP59" s="383">
        <f t="shared" si="161"/>
        <v>0</v>
      </c>
      <c r="NSQ59" s="383">
        <f t="shared" si="161"/>
        <v>0</v>
      </c>
      <c r="NSR59" s="383">
        <f t="shared" si="161"/>
        <v>0</v>
      </c>
      <c r="NSS59" s="383">
        <f t="shared" si="161"/>
        <v>0</v>
      </c>
      <c r="NST59" s="383">
        <f t="shared" si="161"/>
        <v>0</v>
      </c>
      <c r="NSU59" s="383">
        <f t="shared" si="161"/>
        <v>0</v>
      </c>
      <c r="NSV59" s="383">
        <f t="shared" si="161"/>
        <v>0</v>
      </c>
      <c r="NSW59" s="383">
        <f t="shared" si="161"/>
        <v>0</v>
      </c>
      <c r="NSX59" s="383">
        <f t="shared" si="161"/>
        <v>0</v>
      </c>
      <c r="NSY59" s="383">
        <f t="shared" si="161"/>
        <v>0</v>
      </c>
      <c r="NSZ59" s="383">
        <f t="shared" si="161"/>
        <v>0</v>
      </c>
      <c r="NTA59" s="383">
        <f t="shared" si="161"/>
        <v>0</v>
      </c>
      <c r="NTB59" s="383">
        <f t="shared" si="161"/>
        <v>0</v>
      </c>
      <c r="NTC59" s="383">
        <f t="shared" si="161"/>
        <v>0</v>
      </c>
      <c r="NTD59" s="383">
        <f t="shared" si="161"/>
        <v>0</v>
      </c>
      <c r="NTE59" s="383">
        <f t="shared" si="161"/>
        <v>0</v>
      </c>
      <c r="NTF59" s="383">
        <f t="shared" si="161"/>
        <v>0</v>
      </c>
      <c r="NTG59" s="383">
        <f t="shared" si="161"/>
        <v>0</v>
      </c>
      <c r="NTH59" s="383">
        <f t="shared" ref="NTH59:NVS59" si="162">NTH56</f>
        <v>0</v>
      </c>
      <c r="NTI59" s="383">
        <f t="shared" si="162"/>
        <v>0</v>
      </c>
      <c r="NTJ59" s="383">
        <f t="shared" si="162"/>
        <v>0</v>
      </c>
      <c r="NTK59" s="383">
        <f t="shared" si="162"/>
        <v>0</v>
      </c>
      <c r="NTL59" s="383">
        <f t="shared" si="162"/>
        <v>0</v>
      </c>
      <c r="NTM59" s="383">
        <f t="shared" si="162"/>
        <v>0</v>
      </c>
      <c r="NTN59" s="383">
        <f t="shared" si="162"/>
        <v>0</v>
      </c>
      <c r="NTO59" s="383">
        <f t="shared" si="162"/>
        <v>0</v>
      </c>
      <c r="NTP59" s="383">
        <f t="shared" si="162"/>
        <v>0</v>
      </c>
      <c r="NTQ59" s="383">
        <f t="shared" si="162"/>
        <v>0</v>
      </c>
      <c r="NTR59" s="383">
        <f t="shared" si="162"/>
        <v>0</v>
      </c>
      <c r="NTS59" s="383">
        <f t="shared" si="162"/>
        <v>0</v>
      </c>
      <c r="NTT59" s="383">
        <f t="shared" si="162"/>
        <v>0</v>
      </c>
      <c r="NTU59" s="383">
        <f t="shared" si="162"/>
        <v>0</v>
      </c>
      <c r="NTV59" s="383">
        <f t="shared" si="162"/>
        <v>0</v>
      </c>
      <c r="NTW59" s="383">
        <f t="shared" si="162"/>
        <v>0</v>
      </c>
      <c r="NTX59" s="383">
        <f t="shared" si="162"/>
        <v>0</v>
      </c>
      <c r="NTY59" s="383">
        <f t="shared" si="162"/>
        <v>0</v>
      </c>
      <c r="NTZ59" s="383">
        <f t="shared" si="162"/>
        <v>0</v>
      </c>
      <c r="NUA59" s="383">
        <f t="shared" si="162"/>
        <v>0</v>
      </c>
      <c r="NUB59" s="383">
        <f t="shared" si="162"/>
        <v>0</v>
      </c>
      <c r="NUC59" s="383">
        <f t="shared" si="162"/>
        <v>0</v>
      </c>
      <c r="NUD59" s="383">
        <f t="shared" si="162"/>
        <v>0</v>
      </c>
      <c r="NUE59" s="383">
        <f t="shared" si="162"/>
        <v>0</v>
      </c>
      <c r="NUF59" s="383">
        <f t="shared" si="162"/>
        <v>0</v>
      </c>
      <c r="NUG59" s="383">
        <f t="shared" si="162"/>
        <v>0</v>
      </c>
      <c r="NUH59" s="383">
        <f t="shared" si="162"/>
        <v>0</v>
      </c>
      <c r="NUI59" s="383">
        <f t="shared" si="162"/>
        <v>0</v>
      </c>
      <c r="NUJ59" s="383">
        <f t="shared" si="162"/>
        <v>0</v>
      </c>
      <c r="NUK59" s="383">
        <f t="shared" si="162"/>
        <v>0</v>
      </c>
      <c r="NUL59" s="383">
        <f t="shared" si="162"/>
        <v>0</v>
      </c>
      <c r="NUM59" s="383">
        <f t="shared" si="162"/>
        <v>0</v>
      </c>
      <c r="NUN59" s="383">
        <f t="shared" si="162"/>
        <v>0</v>
      </c>
      <c r="NUO59" s="383">
        <f t="shared" si="162"/>
        <v>0</v>
      </c>
      <c r="NUP59" s="383">
        <f t="shared" si="162"/>
        <v>0</v>
      </c>
      <c r="NUQ59" s="383">
        <f t="shared" si="162"/>
        <v>0</v>
      </c>
      <c r="NUR59" s="383">
        <f t="shared" si="162"/>
        <v>0</v>
      </c>
      <c r="NUS59" s="383">
        <f t="shared" si="162"/>
        <v>0</v>
      </c>
      <c r="NUT59" s="383">
        <f t="shared" si="162"/>
        <v>0</v>
      </c>
      <c r="NUU59" s="383">
        <f t="shared" si="162"/>
        <v>0</v>
      </c>
      <c r="NUV59" s="383">
        <f t="shared" si="162"/>
        <v>0</v>
      </c>
      <c r="NUW59" s="383">
        <f t="shared" si="162"/>
        <v>0</v>
      </c>
      <c r="NUX59" s="383">
        <f t="shared" si="162"/>
        <v>0</v>
      </c>
      <c r="NUY59" s="383">
        <f t="shared" si="162"/>
        <v>0</v>
      </c>
      <c r="NUZ59" s="383">
        <f t="shared" si="162"/>
        <v>0</v>
      </c>
      <c r="NVA59" s="383">
        <f t="shared" si="162"/>
        <v>0</v>
      </c>
      <c r="NVB59" s="383">
        <f t="shared" si="162"/>
        <v>0</v>
      </c>
      <c r="NVC59" s="383">
        <f t="shared" si="162"/>
        <v>0</v>
      </c>
      <c r="NVD59" s="383">
        <f t="shared" si="162"/>
        <v>0</v>
      </c>
      <c r="NVE59" s="383">
        <f t="shared" si="162"/>
        <v>0</v>
      </c>
      <c r="NVF59" s="383">
        <f t="shared" si="162"/>
        <v>0</v>
      </c>
      <c r="NVG59" s="383">
        <f t="shared" si="162"/>
        <v>0</v>
      </c>
      <c r="NVH59" s="383">
        <f t="shared" si="162"/>
        <v>0</v>
      </c>
      <c r="NVI59" s="383">
        <f t="shared" si="162"/>
        <v>0</v>
      </c>
      <c r="NVJ59" s="383">
        <f t="shared" si="162"/>
        <v>0</v>
      </c>
      <c r="NVK59" s="383">
        <f t="shared" si="162"/>
        <v>0</v>
      </c>
      <c r="NVL59" s="383">
        <f t="shared" si="162"/>
        <v>0</v>
      </c>
      <c r="NVM59" s="383">
        <f t="shared" si="162"/>
        <v>0</v>
      </c>
      <c r="NVN59" s="383">
        <f t="shared" si="162"/>
        <v>0</v>
      </c>
      <c r="NVO59" s="383">
        <f t="shared" si="162"/>
        <v>0</v>
      </c>
      <c r="NVP59" s="383">
        <f t="shared" si="162"/>
        <v>0</v>
      </c>
      <c r="NVQ59" s="383">
        <f t="shared" si="162"/>
        <v>0</v>
      </c>
      <c r="NVR59" s="383">
        <f t="shared" si="162"/>
        <v>0</v>
      </c>
      <c r="NVS59" s="383">
        <f t="shared" si="162"/>
        <v>0</v>
      </c>
      <c r="NVT59" s="383">
        <f t="shared" ref="NVT59:NYE59" si="163">NVT56</f>
        <v>0</v>
      </c>
      <c r="NVU59" s="383">
        <f t="shared" si="163"/>
        <v>0</v>
      </c>
      <c r="NVV59" s="383">
        <f t="shared" si="163"/>
        <v>0</v>
      </c>
      <c r="NVW59" s="383">
        <f t="shared" si="163"/>
        <v>0</v>
      </c>
      <c r="NVX59" s="383">
        <f t="shared" si="163"/>
        <v>0</v>
      </c>
      <c r="NVY59" s="383">
        <f t="shared" si="163"/>
        <v>0</v>
      </c>
      <c r="NVZ59" s="383">
        <f t="shared" si="163"/>
        <v>0</v>
      </c>
      <c r="NWA59" s="383">
        <f t="shared" si="163"/>
        <v>0</v>
      </c>
      <c r="NWB59" s="383">
        <f t="shared" si="163"/>
        <v>0</v>
      </c>
      <c r="NWC59" s="383">
        <f t="shared" si="163"/>
        <v>0</v>
      </c>
      <c r="NWD59" s="383">
        <f t="shared" si="163"/>
        <v>0</v>
      </c>
      <c r="NWE59" s="383">
        <f t="shared" si="163"/>
        <v>0</v>
      </c>
      <c r="NWF59" s="383">
        <f t="shared" si="163"/>
        <v>0</v>
      </c>
      <c r="NWG59" s="383">
        <f t="shared" si="163"/>
        <v>0</v>
      </c>
      <c r="NWH59" s="383">
        <f t="shared" si="163"/>
        <v>0</v>
      </c>
      <c r="NWI59" s="383">
        <f t="shared" si="163"/>
        <v>0</v>
      </c>
      <c r="NWJ59" s="383">
        <f t="shared" si="163"/>
        <v>0</v>
      </c>
      <c r="NWK59" s="383">
        <f t="shared" si="163"/>
        <v>0</v>
      </c>
      <c r="NWL59" s="383">
        <f t="shared" si="163"/>
        <v>0</v>
      </c>
      <c r="NWM59" s="383">
        <f t="shared" si="163"/>
        <v>0</v>
      </c>
      <c r="NWN59" s="383">
        <f t="shared" si="163"/>
        <v>0</v>
      </c>
      <c r="NWO59" s="383">
        <f t="shared" si="163"/>
        <v>0</v>
      </c>
      <c r="NWP59" s="383">
        <f t="shared" si="163"/>
        <v>0</v>
      </c>
      <c r="NWQ59" s="383">
        <f t="shared" si="163"/>
        <v>0</v>
      </c>
      <c r="NWR59" s="383">
        <f t="shared" si="163"/>
        <v>0</v>
      </c>
      <c r="NWS59" s="383">
        <f t="shared" si="163"/>
        <v>0</v>
      </c>
      <c r="NWT59" s="383">
        <f t="shared" si="163"/>
        <v>0</v>
      </c>
      <c r="NWU59" s="383">
        <f t="shared" si="163"/>
        <v>0</v>
      </c>
      <c r="NWV59" s="383">
        <f t="shared" si="163"/>
        <v>0</v>
      </c>
      <c r="NWW59" s="383">
        <f t="shared" si="163"/>
        <v>0</v>
      </c>
      <c r="NWX59" s="383">
        <f t="shared" si="163"/>
        <v>0</v>
      </c>
      <c r="NWY59" s="383">
        <f t="shared" si="163"/>
        <v>0</v>
      </c>
      <c r="NWZ59" s="383">
        <f t="shared" si="163"/>
        <v>0</v>
      </c>
      <c r="NXA59" s="383">
        <f t="shared" si="163"/>
        <v>0</v>
      </c>
      <c r="NXB59" s="383">
        <f t="shared" si="163"/>
        <v>0</v>
      </c>
      <c r="NXC59" s="383">
        <f t="shared" si="163"/>
        <v>0</v>
      </c>
      <c r="NXD59" s="383">
        <f t="shared" si="163"/>
        <v>0</v>
      </c>
      <c r="NXE59" s="383">
        <f t="shared" si="163"/>
        <v>0</v>
      </c>
      <c r="NXF59" s="383">
        <f t="shared" si="163"/>
        <v>0</v>
      </c>
      <c r="NXG59" s="383">
        <f t="shared" si="163"/>
        <v>0</v>
      </c>
      <c r="NXH59" s="383">
        <f t="shared" si="163"/>
        <v>0</v>
      </c>
      <c r="NXI59" s="383">
        <f t="shared" si="163"/>
        <v>0</v>
      </c>
      <c r="NXJ59" s="383">
        <f t="shared" si="163"/>
        <v>0</v>
      </c>
      <c r="NXK59" s="383">
        <f t="shared" si="163"/>
        <v>0</v>
      </c>
      <c r="NXL59" s="383">
        <f t="shared" si="163"/>
        <v>0</v>
      </c>
      <c r="NXM59" s="383">
        <f t="shared" si="163"/>
        <v>0</v>
      </c>
      <c r="NXN59" s="383">
        <f t="shared" si="163"/>
        <v>0</v>
      </c>
      <c r="NXO59" s="383">
        <f t="shared" si="163"/>
        <v>0</v>
      </c>
      <c r="NXP59" s="383">
        <f t="shared" si="163"/>
        <v>0</v>
      </c>
      <c r="NXQ59" s="383">
        <f t="shared" si="163"/>
        <v>0</v>
      </c>
      <c r="NXR59" s="383">
        <f t="shared" si="163"/>
        <v>0</v>
      </c>
      <c r="NXS59" s="383">
        <f t="shared" si="163"/>
        <v>0</v>
      </c>
      <c r="NXT59" s="383">
        <f t="shared" si="163"/>
        <v>0</v>
      </c>
      <c r="NXU59" s="383">
        <f t="shared" si="163"/>
        <v>0</v>
      </c>
      <c r="NXV59" s="383">
        <f t="shared" si="163"/>
        <v>0</v>
      </c>
      <c r="NXW59" s="383">
        <f t="shared" si="163"/>
        <v>0</v>
      </c>
      <c r="NXX59" s="383">
        <f t="shared" si="163"/>
        <v>0</v>
      </c>
      <c r="NXY59" s="383">
        <f t="shared" si="163"/>
        <v>0</v>
      </c>
      <c r="NXZ59" s="383">
        <f t="shared" si="163"/>
        <v>0</v>
      </c>
      <c r="NYA59" s="383">
        <f t="shared" si="163"/>
        <v>0</v>
      </c>
      <c r="NYB59" s="383">
        <f t="shared" si="163"/>
        <v>0</v>
      </c>
      <c r="NYC59" s="383">
        <f t="shared" si="163"/>
        <v>0</v>
      </c>
      <c r="NYD59" s="383">
        <f t="shared" si="163"/>
        <v>0</v>
      </c>
      <c r="NYE59" s="383">
        <f t="shared" si="163"/>
        <v>0</v>
      </c>
      <c r="NYF59" s="383">
        <f t="shared" ref="NYF59:OAQ59" si="164">NYF56</f>
        <v>0</v>
      </c>
      <c r="NYG59" s="383">
        <f t="shared" si="164"/>
        <v>0</v>
      </c>
      <c r="NYH59" s="383">
        <f t="shared" si="164"/>
        <v>0</v>
      </c>
      <c r="NYI59" s="383">
        <f t="shared" si="164"/>
        <v>0</v>
      </c>
      <c r="NYJ59" s="383">
        <f t="shared" si="164"/>
        <v>0</v>
      </c>
      <c r="NYK59" s="383">
        <f t="shared" si="164"/>
        <v>0</v>
      </c>
      <c r="NYL59" s="383">
        <f t="shared" si="164"/>
        <v>0</v>
      </c>
      <c r="NYM59" s="383">
        <f t="shared" si="164"/>
        <v>0</v>
      </c>
      <c r="NYN59" s="383">
        <f t="shared" si="164"/>
        <v>0</v>
      </c>
      <c r="NYO59" s="383">
        <f t="shared" si="164"/>
        <v>0</v>
      </c>
      <c r="NYP59" s="383">
        <f t="shared" si="164"/>
        <v>0</v>
      </c>
      <c r="NYQ59" s="383">
        <f t="shared" si="164"/>
        <v>0</v>
      </c>
      <c r="NYR59" s="383">
        <f t="shared" si="164"/>
        <v>0</v>
      </c>
      <c r="NYS59" s="383">
        <f t="shared" si="164"/>
        <v>0</v>
      </c>
      <c r="NYT59" s="383">
        <f t="shared" si="164"/>
        <v>0</v>
      </c>
      <c r="NYU59" s="383">
        <f t="shared" si="164"/>
        <v>0</v>
      </c>
      <c r="NYV59" s="383">
        <f t="shared" si="164"/>
        <v>0</v>
      </c>
      <c r="NYW59" s="383">
        <f t="shared" si="164"/>
        <v>0</v>
      </c>
      <c r="NYX59" s="383">
        <f t="shared" si="164"/>
        <v>0</v>
      </c>
      <c r="NYY59" s="383">
        <f t="shared" si="164"/>
        <v>0</v>
      </c>
      <c r="NYZ59" s="383">
        <f t="shared" si="164"/>
        <v>0</v>
      </c>
      <c r="NZA59" s="383">
        <f t="shared" si="164"/>
        <v>0</v>
      </c>
      <c r="NZB59" s="383">
        <f t="shared" si="164"/>
        <v>0</v>
      </c>
      <c r="NZC59" s="383">
        <f t="shared" si="164"/>
        <v>0</v>
      </c>
      <c r="NZD59" s="383">
        <f t="shared" si="164"/>
        <v>0</v>
      </c>
      <c r="NZE59" s="383">
        <f t="shared" si="164"/>
        <v>0</v>
      </c>
      <c r="NZF59" s="383">
        <f t="shared" si="164"/>
        <v>0</v>
      </c>
      <c r="NZG59" s="383">
        <f t="shared" si="164"/>
        <v>0</v>
      </c>
      <c r="NZH59" s="383">
        <f t="shared" si="164"/>
        <v>0</v>
      </c>
      <c r="NZI59" s="383">
        <f t="shared" si="164"/>
        <v>0</v>
      </c>
      <c r="NZJ59" s="383">
        <f t="shared" si="164"/>
        <v>0</v>
      </c>
      <c r="NZK59" s="383">
        <f t="shared" si="164"/>
        <v>0</v>
      </c>
      <c r="NZL59" s="383">
        <f t="shared" si="164"/>
        <v>0</v>
      </c>
      <c r="NZM59" s="383">
        <f t="shared" si="164"/>
        <v>0</v>
      </c>
      <c r="NZN59" s="383">
        <f t="shared" si="164"/>
        <v>0</v>
      </c>
      <c r="NZO59" s="383">
        <f t="shared" si="164"/>
        <v>0</v>
      </c>
      <c r="NZP59" s="383">
        <f t="shared" si="164"/>
        <v>0</v>
      </c>
      <c r="NZQ59" s="383">
        <f t="shared" si="164"/>
        <v>0</v>
      </c>
      <c r="NZR59" s="383">
        <f t="shared" si="164"/>
        <v>0</v>
      </c>
      <c r="NZS59" s="383">
        <f t="shared" si="164"/>
        <v>0</v>
      </c>
      <c r="NZT59" s="383">
        <f t="shared" si="164"/>
        <v>0</v>
      </c>
      <c r="NZU59" s="383">
        <f t="shared" si="164"/>
        <v>0</v>
      </c>
      <c r="NZV59" s="383">
        <f t="shared" si="164"/>
        <v>0</v>
      </c>
      <c r="NZW59" s="383">
        <f t="shared" si="164"/>
        <v>0</v>
      </c>
      <c r="NZX59" s="383">
        <f t="shared" si="164"/>
        <v>0</v>
      </c>
      <c r="NZY59" s="383">
        <f t="shared" si="164"/>
        <v>0</v>
      </c>
      <c r="NZZ59" s="383">
        <f t="shared" si="164"/>
        <v>0</v>
      </c>
      <c r="OAA59" s="383">
        <f t="shared" si="164"/>
        <v>0</v>
      </c>
      <c r="OAB59" s="383">
        <f t="shared" si="164"/>
        <v>0</v>
      </c>
      <c r="OAC59" s="383">
        <f t="shared" si="164"/>
        <v>0</v>
      </c>
      <c r="OAD59" s="383">
        <f t="shared" si="164"/>
        <v>0</v>
      </c>
      <c r="OAE59" s="383">
        <f t="shared" si="164"/>
        <v>0</v>
      </c>
      <c r="OAF59" s="383">
        <f t="shared" si="164"/>
        <v>0</v>
      </c>
      <c r="OAG59" s="383">
        <f t="shared" si="164"/>
        <v>0</v>
      </c>
      <c r="OAH59" s="383">
        <f t="shared" si="164"/>
        <v>0</v>
      </c>
      <c r="OAI59" s="383">
        <f t="shared" si="164"/>
        <v>0</v>
      </c>
      <c r="OAJ59" s="383">
        <f t="shared" si="164"/>
        <v>0</v>
      </c>
      <c r="OAK59" s="383">
        <f t="shared" si="164"/>
        <v>0</v>
      </c>
      <c r="OAL59" s="383">
        <f t="shared" si="164"/>
        <v>0</v>
      </c>
      <c r="OAM59" s="383">
        <f t="shared" si="164"/>
        <v>0</v>
      </c>
      <c r="OAN59" s="383">
        <f t="shared" si="164"/>
        <v>0</v>
      </c>
      <c r="OAO59" s="383">
        <f t="shared" si="164"/>
        <v>0</v>
      </c>
      <c r="OAP59" s="383">
        <f t="shared" si="164"/>
        <v>0</v>
      </c>
      <c r="OAQ59" s="383">
        <f t="shared" si="164"/>
        <v>0</v>
      </c>
      <c r="OAR59" s="383">
        <f t="shared" ref="OAR59:ODC59" si="165">OAR56</f>
        <v>0</v>
      </c>
      <c r="OAS59" s="383">
        <f t="shared" si="165"/>
        <v>0</v>
      </c>
      <c r="OAT59" s="383">
        <f t="shared" si="165"/>
        <v>0</v>
      </c>
      <c r="OAU59" s="383">
        <f t="shared" si="165"/>
        <v>0</v>
      </c>
      <c r="OAV59" s="383">
        <f t="shared" si="165"/>
        <v>0</v>
      </c>
      <c r="OAW59" s="383">
        <f t="shared" si="165"/>
        <v>0</v>
      </c>
      <c r="OAX59" s="383">
        <f t="shared" si="165"/>
        <v>0</v>
      </c>
      <c r="OAY59" s="383">
        <f t="shared" si="165"/>
        <v>0</v>
      </c>
      <c r="OAZ59" s="383">
        <f t="shared" si="165"/>
        <v>0</v>
      </c>
      <c r="OBA59" s="383">
        <f t="shared" si="165"/>
        <v>0</v>
      </c>
      <c r="OBB59" s="383">
        <f t="shared" si="165"/>
        <v>0</v>
      </c>
      <c r="OBC59" s="383">
        <f t="shared" si="165"/>
        <v>0</v>
      </c>
      <c r="OBD59" s="383">
        <f t="shared" si="165"/>
        <v>0</v>
      </c>
      <c r="OBE59" s="383">
        <f t="shared" si="165"/>
        <v>0</v>
      </c>
      <c r="OBF59" s="383">
        <f t="shared" si="165"/>
        <v>0</v>
      </c>
      <c r="OBG59" s="383">
        <f t="shared" si="165"/>
        <v>0</v>
      </c>
      <c r="OBH59" s="383">
        <f t="shared" si="165"/>
        <v>0</v>
      </c>
      <c r="OBI59" s="383">
        <f t="shared" si="165"/>
        <v>0</v>
      </c>
      <c r="OBJ59" s="383">
        <f t="shared" si="165"/>
        <v>0</v>
      </c>
      <c r="OBK59" s="383">
        <f t="shared" si="165"/>
        <v>0</v>
      </c>
      <c r="OBL59" s="383">
        <f t="shared" si="165"/>
        <v>0</v>
      </c>
      <c r="OBM59" s="383">
        <f t="shared" si="165"/>
        <v>0</v>
      </c>
      <c r="OBN59" s="383">
        <f t="shared" si="165"/>
        <v>0</v>
      </c>
      <c r="OBO59" s="383">
        <f t="shared" si="165"/>
        <v>0</v>
      </c>
      <c r="OBP59" s="383">
        <f t="shared" si="165"/>
        <v>0</v>
      </c>
      <c r="OBQ59" s="383">
        <f t="shared" si="165"/>
        <v>0</v>
      </c>
      <c r="OBR59" s="383">
        <f t="shared" si="165"/>
        <v>0</v>
      </c>
      <c r="OBS59" s="383">
        <f t="shared" si="165"/>
        <v>0</v>
      </c>
      <c r="OBT59" s="383">
        <f t="shared" si="165"/>
        <v>0</v>
      </c>
      <c r="OBU59" s="383">
        <f t="shared" si="165"/>
        <v>0</v>
      </c>
      <c r="OBV59" s="383">
        <f t="shared" si="165"/>
        <v>0</v>
      </c>
      <c r="OBW59" s="383">
        <f t="shared" si="165"/>
        <v>0</v>
      </c>
      <c r="OBX59" s="383">
        <f t="shared" si="165"/>
        <v>0</v>
      </c>
      <c r="OBY59" s="383">
        <f t="shared" si="165"/>
        <v>0</v>
      </c>
      <c r="OBZ59" s="383">
        <f t="shared" si="165"/>
        <v>0</v>
      </c>
      <c r="OCA59" s="383">
        <f t="shared" si="165"/>
        <v>0</v>
      </c>
      <c r="OCB59" s="383">
        <f t="shared" si="165"/>
        <v>0</v>
      </c>
      <c r="OCC59" s="383">
        <f t="shared" si="165"/>
        <v>0</v>
      </c>
      <c r="OCD59" s="383">
        <f t="shared" si="165"/>
        <v>0</v>
      </c>
      <c r="OCE59" s="383">
        <f t="shared" si="165"/>
        <v>0</v>
      </c>
      <c r="OCF59" s="383">
        <f t="shared" si="165"/>
        <v>0</v>
      </c>
      <c r="OCG59" s="383">
        <f t="shared" si="165"/>
        <v>0</v>
      </c>
      <c r="OCH59" s="383">
        <f t="shared" si="165"/>
        <v>0</v>
      </c>
      <c r="OCI59" s="383">
        <f t="shared" si="165"/>
        <v>0</v>
      </c>
      <c r="OCJ59" s="383">
        <f t="shared" si="165"/>
        <v>0</v>
      </c>
      <c r="OCK59" s="383">
        <f t="shared" si="165"/>
        <v>0</v>
      </c>
      <c r="OCL59" s="383">
        <f t="shared" si="165"/>
        <v>0</v>
      </c>
      <c r="OCM59" s="383">
        <f t="shared" si="165"/>
        <v>0</v>
      </c>
      <c r="OCN59" s="383">
        <f t="shared" si="165"/>
        <v>0</v>
      </c>
      <c r="OCO59" s="383">
        <f t="shared" si="165"/>
        <v>0</v>
      </c>
      <c r="OCP59" s="383">
        <f t="shared" si="165"/>
        <v>0</v>
      </c>
      <c r="OCQ59" s="383">
        <f t="shared" si="165"/>
        <v>0</v>
      </c>
      <c r="OCR59" s="383">
        <f t="shared" si="165"/>
        <v>0</v>
      </c>
      <c r="OCS59" s="383">
        <f t="shared" si="165"/>
        <v>0</v>
      </c>
      <c r="OCT59" s="383">
        <f t="shared" si="165"/>
        <v>0</v>
      </c>
      <c r="OCU59" s="383">
        <f t="shared" si="165"/>
        <v>0</v>
      </c>
      <c r="OCV59" s="383">
        <f t="shared" si="165"/>
        <v>0</v>
      </c>
      <c r="OCW59" s="383">
        <f t="shared" si="165"/>
        <v>0</v>
      </c>
      <c r="OCX59" s="383">
        <f t="shared" si="165"/>
        <v>0</v>
      </c>
      <c r="OCY59" s="383">
        <f t="shared" si="165"/>
        <v>0</v>
      </c>
      <c r="OCZ59" s="383">
        <f t="shared" si="165"/>
        <v>0</v>
      </c>
      <c r="ODA59" s="383">
        <f t="shared" si="165"/>
        <v>0</v>
      </c>
      <c r="ODB59" s="383">
        <f t="shared" si="165"/>
        <v>0</v>
      </c>
      <c r="ODC59" s="383">
        <f t="shared" si="165"/>
        <v>0</v>
      </c>
      <c r="ODD59" s="383">
        <f t="shared" ref="ODD59:OFO59" si="166">ODD56</f>
        <v>0</v>
      </c>
      <c r="ODE59" s="383">
        <f t="shared" si="166"/>
        <v>0</v>
      </c>
      <c r="ODF59" s="383">
        <f t="shared" si="166"/>
        <v>0</v>
      </c>
      <c r="ODG59" s="383">
        <f t="shared" si="166"/>
        <v>0</v>
      </c>
      <c r="ODH59" s="383">
        <f t="shared" si="166"/>
        <v>0</v>
      </c>
      <c r="ODI59" s="383">
        <f t="shared" si="166"/>
        <v>0</v>
      </c>
      <c r="ODJ59" s="383">
        <f t="shared" si="166"/>
        <v>0</v>
      </c>
      <c r="ODK59" s="383">
        <f t="shared" si="166"/>
        <v>0</v>
      </c>
      <c r="ODL59" s="383">
        <f t="shared" si="166"/>
        <v>0</v>
      </c>
      <c r="ODM59" s="383">
        <f t="shared" si="166"/>
        <v>0</v>
      </c>
      <c r="ODN59" s="383">
        <f t="shared" si="166"/>
        <v>0</v>
      </c>
      <c r="ODO59" s="383">
        <f t="shared" si="166"/>
        <v>0</v>
      </c>
      <c r="ODP59" s="383">
        <f t="shared" si="166"/>
        <v>0</v>
      </c>
      <c r="ODQ59" s="383">
        <f t="shared" si="166"/>
        <v>0</v>
      </c>
      <c r="ODR59" s="383">
        <f t="shared" si="166"/>
        <v>0</v>
      </c>
      <c r="ODS59" s="383">
        <f t="shared" si="166"/>
        <v>0</v>
      </c>
      <c r="ODT59" s="383">
        <f t="shared" si="166"/>
        <v>0</v>
      </c>
      <c r="ODU59" s="383">
        <f t="shared" si="166"/>
        <v>0</v>
      </c>
      <c r="ODV59" s="383">
        <f t="shared" si="166"/>
        <v>0</v>
      </c>
      <c r="ODW59" s="383">
        <f t="shared" si="166"/>
        <v>0</v>
      </c>
      <c r="ODX59" s="383">
        <f t="shared" si="166"/>
        <v>0</v>
      </c>
      <c r="ODY59" s="383">
        <f t="shared" si="166"/>
        <v>0</v>
      </c>
      <c r="ODZ59" s="383">
        <f t="shared" si="166"/>
        <v>0</v>
      </c>
      <c r="OEA59" s="383">
        <f t="shared" si="166"/>
        <v>0</v>
      </c>
      <c r="OEB59" s="383">
        <f t="shared" si="166"/>
        <v>0</v>
      </c>
      <c r="OEC59" s="383">
        <f t="shared" si="166"/>
        <v>0</v>
      </c>
      <c r="OED59" s="383">
        <f t="shared" si="166"/>
        <v>0</v>
      </c>
      <c r="OEE59" s="383">
        <f t="shared" si="166"/>
        <v>0</v>
      </c>
      <c r="OEF59" s="383">
        <f t="shared" si="166"/>
        <v>0</v>
      </c>
      <c r="OEG59" s="383">
        <f t="shared" si="166"/>
        <v>0</v>
      </c>
      <c r="OEH59" s="383">
        <f t="shared" si="166"/>
        <v>0</v>
      </c>
      <c r="OEI59" s="383">
        <f t="shared" si="166"/>
        <v>0</v>
      </c>
      <c r="OEJ59" s="383">
        <f t="shared" si="166"/>
        <v>0</v>
      </c>
      <c r="OEK59" s="383">
        <f t="shared" si="166"/>
        <v>0</v>
      </c>
      <c r="OEL59" s="383">
        <f t="shared" si="166"/>
        <v>0</v>
      </c>
      <c r="OEM59" s="383">
        <f t="shared" si="166"/>
        <v>0</v>
      </c>
      <c r="OEN59" s="383">
        <f t="shared" si="166"/>
        <v>0</v>
      </c>
      <c r="OEO59" s="383">
        <f t="shared" si="166"/>
        <v>0</v>
      </c>
      <c r="OEP59" s="383">
        <f t="shared" si="166"/>
        <v>0</v>
      </c>
      <c r="OEQ59" s="383">
        <f t="shared" si="166"/>
        <v>0</v>
      </c>
      <c r="OER59" s="383">
        <f t="shared" si="166"/>
        <v>0</v>
      </c>
      <c r="OES59" s="383">
        <f t="shared" si="166"/>
        <v>0</v>
      </c>
      <c r="OET59" s="383">
        <f t="shared" si="166"/>
        <v>0</v>
      </c>
      <c r="OEU59" s="383">
        <f t="shared" si="166"/>
        <v>0</v>
      </c>
      <c r="OEV59" s="383">
        <f t="shared" si="166"/>
        <v>0</v>
      </c>
      <c r="OEW59" s="383">
        <f t="shared" si="166"/>
        <v>0</v>
      </c>
      <c r="OEX59" s="383">
        <f t="shared" si="166"/>
        <v>0</v>
      </c>
      <c r="OEY59" s="383">
        <f t="shared" si="166"/>
        <v>0</v>
      </c>
      <c r="OEZ59" s="383">
        <f t="shared" si="166"/>
        <v>0</v>
      </c>
      <c r="OFA59" s="383">
        <f t="shared" si="166"/>
        <v>0</v>
      </c>
      <c r="OFB59" s="383">
        <f t="shared" si="166"/>
        <v>0</v>
      </c>
      <c r="OFC59" s="383">
        <f t="shared" si="166"/>
        <v>0</v>
      </c>
      <c r="OFD59" s="383">
        <f t="shared" si="166"/>
        <v>0</v>
      </c>
      <c r="OFE59" s="383">
        <f t="shared" si="166"/>
        <v>0</v>
      </c>
      <c r="OFF59" s="383">
        <f t="shared" si="166"/>
        <v>0</v>
      </c>
      <c r="OFG59" s="383">
        <f t="shared" si="166"/>
        <v>0</v>
      </c>
      <c r="OFH59" s="383">
        <f t="shared" si="166"/>
        <v>0</v>
      </c>
      <c r="OFI59" s="383">
        <f t="shared" si="166"/>
        <v>0</v>
      </c>
      <c r="OFJ59" s="383">
        <f t="shared" si="166"/>
        <v>0</v>
      </c>
      <c r="OFK59" s="383">
        <f t="shared" si="166"/>
        <v>0</v>
      </c>
      <c r="OFL59" s="383">
        <f t="shared" si="166"/>
        <v>0</v>
      </c>
      <c r="OFM59" s="383">
        <f t="shared" si="166"/>
        <v>0</v>
      </c>
      <c r="OFN59" s="383">
        <f t="shared" si="166"/>
        <v>0</v>
      </c>
      <c r="OFO59" s="383">
        <f t="shared" si="166"/>
        <v>0</v>
      </c>
      <c r="OFP59" s="383">
        <f t="shared" ref="OFP59:OIA59" si="167">OFP56</f>
        <v>0</v>
      </c>
      <c r="OFQ59" s="383">
        <f t="shared" si="167"/>
        <v>0</v>
      </c>
      <c r="OFR59" s="383">
        <f t="shared" si="167"/>
        <v>0</v>
      </c>
      <c r="OFS59" s="383">
        <f t="shared" si="167"/>
        <v>0</v>
      </c>
      <c r="OFT59" s="383">
        <f t="shared" si="167"/>
        <v>0</v>
      </c>
      <c r="OFU59" s="383">
        <f t="shared" si="167"/>
        <v>0</v>
      </c>
      <c r="OFV59" s="383">
        <f t="shared" si="167"/>
        <v>0</v>
      </c>
      <c r="OFW59" s="383">
        <f t="shared" si="167"/>
        <v>0</v>
      </c>
      <c r="OFX59" s="383">
        <f t="shared" si="167"/>
        <v>0</v>
      </c>
      <c r="OFY59" s="383">
        <f t="shared" si="167"/>
        <v>0</v>
      </c>
      <c r="OFZ59" s="383">
        <f t="shared" si="167"/>
        <v>0</v>
      </c>
      <c r="OGA59" s="383">
        <f t="shared" si="167"/>
        <v>0</v>
      </c>
      <c r="OGB59" s="383">
        <f t="shared" si="167"/>
        <v>0</v>
      </c>
      <c r="OGC59" s="383">
        <f t="shared" si="167"/>
        <v>0</v>
      </c>
      <c r="OGD59" s="383">
        <f t="shared" si="167"/>
        <v>0</v>
      </c>
      <c r="OGE59" s="383">
        <f t="shared" si="167"/>
        <v>0</v>
      </c>
      <c r="OGF59" s="383">
        <f t="shared" si="167"/>
        <v>0</v>
      </c>
      <c r="OGG59" s="383">
        <f t="shared" si="167"/>
        <v>0</v>
      </c>
      <c r="OGH59" s="383">
        <f t="shared" si="167"/>
        <v>0</v>
      </c>
      <c r="OGI59" s="383">
        <f t="shared" si="167"/>
        <v>0</v>
      </c>
      <c r="OGJ59" s="383">
        <f t="shared" si="167"/>
        <v>0</v>
      </c>
      <c r="OGK59" s="383">
        <f t="shared" si="167"/>
        <v>0</v>
      </c>
      <c r="OGL59" s="383">
        <f t="shared" si="167"/>
        <v>0</v>
      </c>
      <c r="OGM59" s="383">
        <f t="shared" si="167"/>
        <v>0</v>
      </c>
      <c r="OGN59" s="383">
        <f t="shared" si="167"/>
        <v>0</v>
      </c>
      <c r="OGO59" s="383">
        <f t="shared" si="167"/>
        <v>0</v>
      </c>
      <c r="OGP59" s="383">
        <f t="shared" si="167"/>
        <v>0</v>
      </c>
      <c r="OGQ59" s="383">
        <f t="shared" si="167"/>
        <v>0</v>
      </c>
      <c r="OGR59" s="383">
        <f t="shared" si="167"/>
        <v>0</v>
      </c>
      <c r="OGS59" s="383">
        <f t="shared" si="167"/>
        <v>0</v>
      </c>
      <c r="OGT59" s="383">
        <f t="shared" si="167"/>
        <v>0</v>
      </c>
      <c r="OGU59" s="383">
        <f t="shared" si="167"/>
        <v>0</v>
      </c>
      <c r="OGV59" s="383">
        <f t="shared" si="167"/>
        <v>0</v>
      </c>
      <c r="OGW59" s="383">
        <f t="shared" si="167"/>
        <v>0</v>
      </c>
      <c r="OGX59" s="383">
        <f t="shared" si="167"/>
        <v>0</v>
      </c>
      <c r="OGY59" s="383">
        <f t="shared" si="167"/>
        <v>0</v>
      </c>
      <c r="OGZ59" s="383">
        <f t="shared" si="167"/>
        <v>0</v>
      </c>
      <c r="OHA59" s="383">
        <f t="shared" si="167"/>
        <v>0</v>
      </c>
      <c r="OHB59" s="383">
        <f t="shared" si="167"/>
        <v>0</v>
      </c>
      <c r="OHC59" s="383">
        <f t="shared" si="167"/>
        <v>0</v>
      </c>
      <c r="OHD59" s="383">
        <f t="shared" si="167"/>
        <v>0</v>
      </c>
      <c r="OHE59" s="383">
        <f t="shared" si="167"/>
        <v>0</v>
      </c>
      <c r="OHF59" s="383">
        <f t="shared" si="167"/>
        <v>0</v>
      </c>
      <c r="OHG59" s="383">
        <f t="shared" si="167"/>
        <v>0</v>
      </c>
      <c r="OHH59" s="383">
        <f t="shared" si="167"/>
        <v>0</v>
      </c>
      <c r="OHI59" s="383">
        <f t="shared" si="167"/>
        <v>0</v>
      </c>
      <c r="OHJ59" s="383">
        <f t="shared" si="167"/>
        <v>0</v>
      </c>
      <c r="OHK59" s="383">
        <f t="shared" si="167"/>
        <v>0</v>
      </c>
      <c r="OHL59" s="383">
        <f t="shared" si="167"/>
        <v>0</v>
      </c>
      <c r="OHM59" s="383">
        <f t="shared" si="167"/>
        <v>0</v>
      </c>
      <c r="OHN59" s="383">
        <f t="shared" si="167"/>
        <v>0</v>
      </c>
      <c r="OHO59" s="383">
        <f t="shared" si="167"/>
        <v>0</v>
      </c>
      <c r="OHP59" s="383">
        <f t="shared" si="167"/>
        <v>0</v>
      </c>
      <c r="OHQ59" s="383">
        <f t="shared" si="167"/>
        <v>0</v>
      </c>
      <c r="OHR59" s="383">
        <f t="shared" si="167"/>
        <v>0</v>
      </c>
      <c r="OHS59" s="383">
        <f t="shared" si="167"/>
        <v>0</v>
      </c>
      <c r="OHT59" s="383">
        <f t="shared" si="167"/>
        <v>0</v>
      </c>
      <c r="OHU59" s="383">
        <f t="shared" si="167"/>
        <v>0</v>
      </c>
      <c r="OHV59" s="383">
        <f t="shared" si="167"/>
        <v>0</v>
      </c>
      <c r="OHW59" s="383">
        <f t="shared" si="167"/>
        <v>0</v>
      </c>
      <c r="OHX59" s="383">
        <f t="shared" si="167"/>
        <v>0</v>
      </c>
      <c r="OHY59" s="383">
        <f t="shared" si="167"/>
        <v>0</v>
      </c>
      <c r="OHZ59" s="383">
        <f t="shared" si="167"/>
        <v>0</v>
      </c>
      <c r="OIA59" s="383">
        <f t="shared" si="167"/>
        <v>0</v>
      </c>
      <c r="OIB59" s="383">
        <f t="shared" ref="OIB59:OKM59" si="168">OIB56</f>
        <v>0</v>
      </c>
      <c r="OIC59" s="383">
        <f t="shared" si="168"/>
        <v>0</v>
      </c>
      <c r="OID59" s="383">
        <f t="shared" si="168"/>
        <v>0</v>
      </c>
      <c r="OIE59" s="383">
        <f t="shared" si="168"/>
        <v>0</v>
      </c>
      <c r="OIF59" s="383">
        <f t="shared" si="168"/>
        <v>0</v>
      </c>
      <c r="OIG59" s="383">
        <f t="shared" si="168"/>
        <v>0</v>
      </c>
      <c r="OIH59" s="383">
        <f t="shared" si="168"/>
        <v>0</v>
      </c>
      <c r="OII59" s="383">
        <f t="shared" si="168"/>
        <v>0</v>
      </c>
      <c r="OIJ59" s="383">
        <f t="shared" si="168"/>
        <v>0</v>
      </c>
      <c r="OIK59" s="383">
        <f t="shared" si="168"/>
        <v>0</v>
      </c>
      <c r="OIL59" s="383">
        <f t="shared" si="168"/>
        <v>0</v>
      </c>
      <c r="OIM59" s="383">
        <f t="shared" si="168"/>
        <v>0</v>
      </c>
      <c r="OIN59" s="383">
        <f t="shared" si="168"/>
        <v>0</v>
      </c>
      <c r="OIO59" s="383">
        <f t="shared" si="168"/>
        <v>0</v>
      </c>
      <c r="OIP59" s="383">
        <f t="shared" si="168"/>
        <v>0</v>
      </c>
      <c r="OIQ59" s="383">
        <f t="shared" si="168"/>
        <v>0</v>
      </c>
      <c r="OIR59" s="383">
        <f t="shared" si="168"/>
        <v>0</v>
      </c>
      <c r="OIS59" s="383">
        <f t="shared" si="168"/>
        <v>0</v>
      </c>
      <c r="OIT59" s="383">
        <f t="shared" si="168"/>
        <v>0</v>
      </c>
      <c r="OIU59" s="383">
        <f t="shared" si="168"/>
        <v>0</v>
      </c>
      <c r="OIV59" s="383">
        <f t="shared" si="168"/>
        <v>0</v>
      </c>
      <c r="OIW59" s="383">
        <f t="shared" si="168"/>
        <v>0</v>
      </c>
      <c r="OIX59" s="383">
        <f t="shared" si="168"/>
        <v>0</v>
      </c>
      <c r="OIY59" s="383">
        <f t="shared" si="168"/>
        <v>0</v>
      </c>
      <c r="OIZ59" s="383">
        <f t="shared" si="168"/>
        <v>0</v>
      </c>
      <c r="OJA59" s="383">
        <f t="shared" si="168"/>
        <v>0</v>
      </c>
      <c r="OJB59" s="383">
        <f t="shared" si="168"/>
        <v>0</v>
      </c>
      <c r="OJC59" s="383">
        <f t="shared" si="168"/>
        <v>0</v>
      </c>
      <c r="OJD59" s="383">
        <f t="shared" si="168"/>
        <v>0</v>
      </c>
      <c r="OJE59" s="383">
        <f t="shared" si="168"/>
        <v>0</v>
      </c>
      <c r="OJF59" s="383">
        <f t="shared" si="168"/>
        <v>0</v>
      </c>
      <c r="OJG59" s="383">
        <f t="shared" si="168"/>
        <v>0</v>
      </c>
      <c r="OJH59" s="383">
        <f t="shared" si="168"/>
        <v>0</v>
      </c>
      <c r="OJI59" s="383">
        <f t="shared" si="168"/>
        <v>0</v>
      </c>
      <c r="OJJ59" s="383">
        <f t="shared" si="168"/>
        <v>0</v>
      </c>
      <c r="OJK59" s="383">
        <f t="shared" si="168"/>
        <v>0</v>
      </c>
      <c r="OJL59" s="383">
        <f t="shared" si="168"/>
        <v>0</v>
      </c>
      <c r="OJM59" s="383">
        <f t="shared" si="168"/>
        <v>0</v>
      </c>
      <c r="OJN59" s="383">
        <f t="shared" si="168"/>
        <v>0</v>
      </c>
      <c r="OJO59" s="383">
        <f t="shared" si="168"/>
        <v>0</v>
      </c>
      <c r="OJP59" s="383">
        <f t="shared" si="168"/>
        <v>0</v>
      </c>
      <c r="OJQ59" s="383">
        <f t="shared" si="168"/>
        <v>0</v>
      </c>
      <c r="OJR59" s="383">
        <f t="shared" si="168"/>
        <v>0</v>
      </c>
      <c r="OJS59" s="383">
        <f t="shared" si="168"/>
        <v>0</v>
      </c>
      <c r="OJT59" s="383">
        <f t="shared" si="168"/>
        <v>0</v>
      </c>
      <c r="OJU59" s="383">
        <f t="shared" si="168"/>
        <v>0</v>
      </c>
      <c r="OJV59" s="383">
        <f t="shared" si="168"/>
        <v>0</v>
      </c>
      <c r="OJW59" s="383">
        <f t="shared" si="168"/>
        <v>0</v>
      </c>
      <c r="OJX59" s="383">
        <f t="shared" si="168"/>
        <v>0</v>
      </c>
      <c r="OJY59" s="383">
        <f t="shared" si="168"/>
        <v>0</v>
      </c>
      <c r="OJZ59" s="383">
        <f t="shared" si="168"/>
        <v>0</v>
      </c>
      <c r="OKA59" s="383">
        <f t="shared" si="168"/>
        <v>0</v>
      </c>
      <c r="OKB59" s="383">
        <f t="shared" si="168"/>
        <v>0</v>
      </c>
      <c r="OKC59" s="383">
        <f t="shared" si="168"/>
        <v>0</v>
      </c>
      <c r="OKD59" s="383">
        <f t="shared" si="168"/>
        <v>0</v>
      </c>
      <c r="OKE59" s="383">
        <f t="shared" si="168"/>
        <v>0</v>
      </c>
      <c r="OKF59" s="383">
        <f t="shared" si="168"/>
        <v>0</v>
      </c>
      <c r="OKG59" s="383">
        <f t="shared" si="168"/>
        <v>0</v>
      </c>
      <c r="OKH59" s="383">
        <f t="shared" si="168"/>
        <v>0</v>
      </c>
      <c r="OKI59" s="383">
        <f t="shared" si="168"/>
        <v>0</v>
      </c>
      <c r="OKJ59" s="383">
        <f t="shared" si="168"/>
        <v>0</v>
      </c>
      <c r="OKK59" s="383">
        <f t="shared" si="168"/>
        <v>0</v>
      </c>
      <c r="OKL59" s="383">
        <f t="shared" si="168"/>
        <v>0</v>
      </c>
      <c r="OKM59" s="383">
        <f t="shared" si="168"/>
        <v>0</v>
      </c>
      <c r="OKN59" s="383">
        <f t="shared" ref="OKN59:OMY59" si="169">OKN56</f>
        <v>0</v>
      </c>
      <c r="OKO59" s="383">
        <f t="shared" si="169"/>
        <v>0</v>
      </c>
      <c r="OKP59" s="383">
        <f t="shared" si="169"/>
        <v>0</v>
      </c>
      <c r="OKQ59" s="383">
        <f t="shared" si="169"/>
        <v>0</v>
      </c>
      <c r="OKR59" s="383">
        <f t="shared" si="169"/>
        <v>0</v>
      </c>
      <c r="OKS59" s="383">
        <f t="shared" si="169"/>
        <v>0</v>
      </c>
      <c r="OKT59" s="383">
        <f t="shared" si="169"/>
        <v>0</v>
      </c>
      <c r="OKU59" s="383">
        <f t="shared" si="169"/>
        <v>0</v>
      </c>
      <c r="OKV59" s="383">
        <f t="shared" si="169"/>
        <v>0</v>
      </c>
      <c r="OKW59" s="383">
        <f t="shared" si="169"/>
        <v>0</v>
      </c>
      <c r="OKX59" s="383">
        <f t="shared" si="169"/>
        <v>0</v>
      </c>
      <c r="OKY59" s="383">
        <f t="shared" si="169"/>
        <v>0</v>
      </c>
      <c r="OKZ59" s="383">
        <f t="shared" si="169"/>
        <v>0</v>
      </c>
      <c r="OLA59" s="383">
        <f t="shared" si="169"/>
        <v>0</v>
      </c>
      <c r="OLB59" s="383">
        <f t="shared" si="169"/>
        <v>0</v>
      </c>
      <c r="OLC59" s="383">
        <f t="shared" si="169"/>
        <v>0</v>
      </c>
      <c r="OLD59" s="383">
        <f t="shared" si="169"/>
        <v>0</v>
      </c>
      <c r="OLE59" s="383">
        <f t="shared" si="169"/>
        <v>0</v>
      </c>
      <c r="OLF59" s="383">
        <f t="shared" si="169"/>
        <v>0</v>
      </c>
      <c r="OLG59" s="383">
        <f t="shared" si="169"/>
        <v>0</v>
      </c>
      <c r="OLH59" s="383">
        <f t="shared" si="169"/>
        <v>0</v>
      </c>
      <c r="OLI59" s="383">
        <f t="shared" si="169"/>
        <v>0</v>
      </c>
      <c r="OLJ59" s="383">
        <f t="shared" si="169"/>
        <v>0</v>
      </c>
      <c r="OLK59" s="383">
        <f t="shared" si="169"/>
        <v>0</v>
      </c>
      <c r="OLL59" s="383">
        <f t="shared" si="169"/>
        <v>0</v>
      </c>
      <c r="OLM59" s="383">
        <f t="shared" si="169"/>
        <v>0</v>
      </c>
      <c r="OLN59" s="383">
        <f t="shared" si="169"/>
        <v>0</v>
      </c>
      <c r="OLO59" s="383">
        <f t="shared" si="169"/>
        <v>0</v>
      </c>
      <c r="OLP59" s="383">
        <f t="shared" si="169"/>
        <v>0</v>
      </c>
      <c r="OLQ59" s="383">
        <f t="shared" si="169"/>
        <v>0</v>
      </c>
      <c r="OLR59" s="383">
        <f t="shared" si="169"/>
        <v>0</v>
      </c>
      <c r="OLS59" s="383">
        <f t="shared" si="169"/>
        <v>0</v>
      </c>
      <c r="OLT59" s="383">
        <f t="shared" si="169"/>
        <v>0</v>
      </c>
      <c r="OLU59" s="383">
        <f t="shared" si="169"/>
        <v>0</v>
      </c>
      <c r="OLV59" s="383">
        <f t="shared" si="169"/>
        <v>0</v>
      </c>
      <c r="OLW59" s="383">
        <f t="shared" si="169"/>
        <v>0</v>
      </c>
      <c r="OLX59" s="383">
        <f t="shared" si="169"/>
        <v>0</v>
      </c>
      <c r="OLY59" s="383">
        <f t="shared" si="169"/>
        <v>0</v>
      </c>
      <c r="OLZ59" s="383">
        <f t="shared" si="169"/>
        <v>0</v>
      </c>
      <c r="OMA59" s="383">
        <f t="shared" si="169"/>
        <v>0</v>
      </c>
      <c r="OMB59" s="383">
        <f t="shared" si="169"/>
        <v>0</v>
      </c>
      <c r="OMC59" s="383">
        <f t="shared" si="169"/>
        <v>0</v>
      </c>
      <c r="OMD59" s="383">
        <f t="shared" si="169"/>
        <v>0</v>
      </c>
      <c r="OME59" s="383">
        <f t="shared" si="169"/>
        <v>0</v>
      </c>
      <c r="OMF59" s="383">
        <f t="shared" si="169"/>
        <v>0</v>
      </c>
      <c r="OMG59" s="383">
        <f t="shared" si="169"/>
        <v>0</v>
      </c>
      <c r="OMH59" s="383">
        <f t="shared" si="169"/>
        <v>0</v>
      </c>
      <c r="OMI59" s="383">
        <f t="shared" si="169"/>
        <v>0</v>
      </c>
      <c r="OMJ59" s="383">
        <f t="shared" si="169"/>
        <v>0</v>
      </c>
      <c r="OMK59" s="383">
        <f t="shared" si="169"/>
        <v>0</v>
      </c>
      <c r="OML59" s="383">
        <f t="shared" si="169"/>
        <v>0</v>
      </c>
      <c r="OMM59" s="383">
        <f t="shared" si="169"/>
        <v>0</v>
      </c>
      <c r="OMN59" s="383">
        <f t="shared" si="169"/>
        <v>0</v>
      </c>
      <c r="OMO59" s="383">
        <f t="shared" si="169"/>
        <v>0</v>
      </c>
      <c r="OMP59" s="383">
        <f t="shared" si="169"/>
        <v>0</v>
      </c>
      <c r="OMQ59" s="383">
        <f t="shared" si="169"/>
        <v>0</v>
      </c>
      <c r="OMR59" s="383">
        <f t="shared" si="169"/>
        <v>0</v>
      </c>
      <c r="OMS59" s="383">
        <f t="shared" si="169"/>
        <v>0</v>
      </c>
      <c r="OMT59" s="383">
        <f t="shared" si="169"/>
        <v>0</v>
      </c>
      <c r="OMU59" s="383">
        <f t="shared" si="169"/>
        <v>0</v>
      </c>
      <c r="OMV59" s="383">
        <f t="shared" si="169"/>
        <v>0</v>
      </c>
      <c r="OMW59" s="383">
        <f t="shared" si="169"/>
        <v>0</v>
      </c>
      <c r="OMX59" s="383">
        <f t="shared" si="169"/>
        <v>0</v>
      </c>
      <c r="OMY59" s="383">
        <f t="shared" si="169"/>
        <v>0</v>
      </c>
      <c r="OMZ59" s="383">
        <f t="shared" ref="OMZ59:OPK59" si="170">OMZ56</f>
        <v>0</v>
      </c>
      <c r="ONA59" s="383">
        <f t="shared" si="170"/>
        <v>0</v>
      </c>
      <c r="ONB59" s="383">
        <f t="shared" si="170"/>
        <v>0</v>
      </c>
      <c r="ONC59" s="383">
        <f t="shared" si="170"/>
        <v>0</v>
      </c>
      <c r="OND59" s="383">
        <f t="shared" si="170"/>
        <v>0</v>
      </c>
      <c r="ONE59" s="383">
        <f t="shared" si="170"/>
        <v>0</v>
      </c>
      <c r="ONF59" s="383">
        <f t="shared" si="170"/>
        <v>0</v>
      </c>
      <c r="ONG59" s="383">
        <f t="shared" si="170"/>
        <v>0</v>
      </c>
      <c r="ONH59" s="383">
        <f t="shared" si="170"/>
        <v>0</v>
      </c>
      <c r="ONI59" s="383">
        <f t="shared" si="170"/>
        <v>0</v>
      </c>
      <c r="ONJ59" s="383">
        <f t="shared" si="170"/>
        <v>0</v>
      </c>
      <c r="ONK59" s="383">
        <f t="shared" si="170"/>
        <v>0</v>
      </c>
      <c r="ONL59" s="383">
        <f t="shared" si="170"/>
        <v>0</v>
      </c>
      <c r="ONM59" s="383">
        <f t="shared" si="170"/>
        <v>0</v>
      </c>
      <c r="ONN59" s="383">
        <f t="shared" si="170"/>
        <v>0</v>
      </c>
      <c r="ONO59" s="383">
        <f t="shared" si="170"/>
        <v>0</v>
      </c>
      <c r="ONP59" s="383">
        <f t="shared" si="170"/>
        <v>0</v>
      </c>
      <c r="ONQ59" s="383">
        <f t="shared" si="170"/>
        <v>0</v>
      </c>
      <c r="ONR59" s="383">
        <f t="shared" si="170"/>
        <v>0</v>
      </c>
      <c r="ONS59" s="383">
        <f t="shared" si="170"/>
        <v>0</v>
      </c>
      <c r="ONT59" s="383">
        <f t="shared" si="170"/>
        <v>0</v>
      </c>
      <c r="ONU59" s="383">
        <f t="shared" si="170"/>
        <v>0</v>
      </c>
      <c r="ONV59" s="383">
        <f t="shared" si="170"/>
        <v>0</v>
      </c>
      <c r="ONW59" s="383">
        <f t="shared" si="170"/>
        <v>0</v>
      </c>
      <c r="ONX59" s="383">
        <f t="shared" si="170"/>
        <v>0</v>
      </c>
      <c r="ONY59" s="383">
        <f t="shared" si="170"/>
        <v>0</v>
      </c>
      <c r="ONZ59" s="383">
        <f t="shared" si="170"/>
        <v>0</v>
      </c>
      <c r="OOA59" s="383">
        <f t="shared" si="170"/>
        <v>0</v>
      </c>
      <c r="OOB59" s="383">
        <f t="shared" si="170"/>
        <v>0</v>
      </c>
      <c r="OOC59" s="383">
        <f t="shared" si="170"/>
        <v>0</v>
      </c>
      <c r="OOD59" s="383">
        <f t="shared" si="170"/>
        <v>0</v>
      </c>
      <c r="OOE59" s="383">
        <f t="shared" si="170"/>
        <v>0</v>
      </c>
      <c r="OOF59" s="383">
        <f t="shared" si="170"/>
        <v>0</v>
      </c>
      <c r="OOG59" s="383">
        <f t="shared" si="170"/>
        <v>0</v>
      </c>
      <c r="OOH59" s="383">
        <f t="shared" si="170"/>
        <v>0</v>
      </c>
      <c r="OOI59" s="383">
        <f t="shared" si="170"/>
        <v>0</v>
      </c>
      <c r="OOJ59" s="383">
        <f t="shared" si="170"/>
        <v>0</v>
      </c>
      <c r="OOK59" s="383">
        <f t="shared" si="170"/>
        <v>0</v>
      </c>
      <c r="OOL59" s="383">
        <f t="shared" si="170"/>
        <v>0</v>
      </c>
      <c r="OOM59" s="383">
        <f t="shared" si="170"/>
        <v>0</v>
      </c>
      <c r="OON59" s="383">
        <f t="shared" si="170"/>
        <v>0</v>
      </c>
      <c r="OOO59" s="383">
        <f t="shared" si="170"/>
        <v>0</v>
      </c>
      <c r="OOP59" s="383">
        <f t="shared" si="170"/>
        <v>0</v>
      </c>
      <c r="OOQ59" s="383">
        <f t="shared" si="170"/>
        <v>0</v>
      </c>
      <c r="OOR59" s="383">
        <f t="shared" si="170"/>
        <v>0</v>
      </c>
      <c r="OOS59" s="383">
        <f t="shared" si="170"/>
        <v>0</v>
      </c>
      <c r="OOT59" s="383">
        <f t="shared" si="170"/>
        <v>0</v>
      </c>
      <c r="OOU59" s="383">
        <f t="shared" si="170"/>
        <v>0</v>
      </c>
      <c r="OOV59" s="383">
        <f t="shared" si="170"/>
        <v>0</v>
      </c>
      <c r="OOW59" s="383">
        <f t="shared" si="170"/>
        <v>0</v>
      </c>
      <c r="OOX59" s="383">
        <f t="shared" si="170"/>
        <v>0</v>
      </c>
      <c r="OOY59" s="383">
        <f t="shared" si="170"/>
        <v>0</v>
      </c>
      <c r="OOZ59" s="383">
        <f t="shared" si="170"/>
        <v>0</v>
      </c>
      <c r="OPA59" s="383">
        <f t="shared" si="170"/>
        <v>0</v>
      </c>
      <c r="OPB59" s="383">
        <f t="shared" si="170"/>
        <v>0</v>
      </c>
      <c r="OPC59" s="383">
        <f t="shared" si="170"/>
        <v>0</v>
      </c>
      <c r="OPD59" s="383">
        <f t="shared" si="170"/>
        <v>0</v>
      </c>
      <c r="OPE59" s="383">
        <f t="shared" si="170"/>
        <v>0</v>
      </c>
      <c r="OPF59" s="383">
        <f t="shared" si="170"/>
        <v>0</v>
      </c>
      <c r="OPG59" s="383">
        <f t="shared" si="170"/>
        <v>0</v>
      </c>
      <c r="OPH59" s="383">
        <f t="shared" si="170"/>
        <v>0</v>
      </c>
      <c r="OPI59" s="383">
        <f t="shared" si="170"/>
        <v>0</v>
      </c>
      <c r="OPJ59" s="383">
        <f t="shared" si="170"/>
        <v>0</v>
      </c>
      <c r="OPK59" s="383">
        <f t="shared" si="170"/>
        <v>0</v>
      </c>
      <c r="OPL59" s="383">
        <f t="shared" ref="OPL59:ORW59" si="171">OPL56</f>
        <v>0</v>
      </c>
      <c r="OPM59" s="383">
        <f t="shared" si="171"/>
        <v>0</v>
      </c>
      <c r="OPN59" s="383">
        <f t="shared" si="171"/>
        <v>0</v>
      </c>
      <c r="OPO59" s="383">
        <f t="shared" si="171"/>
        <v>0</v>
      </c>
      <c r="OPP59" s="383">
        <f t="shared" si="171"/>
        <v>0</v>
      </c>
      <c r="OPQ59" s="383">
        <f t="shared" si="171"/>
        <v>0</v>
      </c>
      <c r="OPR59" s="383">
        <f t="shared" si="171"/>
        <v>0</v>
      </c>
      <c r="OPS59" s="383">
        <f t="shared" si="171"/>
        <v>0</v>
      </c>
      <c r="OPT59" s="383">
        <f t="shared" si="171"/>
        <v>0</v>
      </c>
      <c r="OPU59" s="383">
        <f t="shared" si="171"/>
        <v>0</v>
      </c>
      <c r="OPV59" s="383">
        <f t="shared" si="171"/>
        <v>0</v>
      </c>
      <c r="OPW59" s="383">
        <f t="shared" si="171"/>
        <v>0</v>
      </c>
      <c r="OPX59" s="383">
        <f t="shared" si="171"/>
        <v>0</v>
      </c>
      <c r="OPY59" s="383">
        <f t="shared" si="171"/>
        <v>0</v>
      </c>
      <c r="OPZ59" s="383">
        <f t="shared" si="171"/>
        <v>0</v>
      </c>
      <c r="OQA59" s="383">
        <f t="shared" si="171"/>
        <v>0</v>
      </c>
      <c r="OQB59" s="383">
        <f t="shared" si="171"/>
        <v>0</v>
      </c>
      <c r="OQC59" s="383">
        <f t="shared" si="171"/>
        <v>0</v>
      </c>
      <c r="OQD59" s="383">
        <f t="shared" si="171"/>
        <v>0</v>
      </c>
      <c r="OQE59" s="383">
        <f t="shared" si="171"/>
        <v>0</v>
      </c>
      <c r="OQF59" s="383">
        <f t="shared" si="171"/>
        <v>0</v>
      </c>
      <c r="OQG59" s="383">
        <f t="shared" si="171"/>
        <v>0</v>
      </c>
      <c r="OQH59" s="383">
        <f t="shared" si="171"/>
        <v>0</v>
      </c>
      <c r="OQI59" s="383">
        <f t="shared" si="171"/>
        <v>0</v>
      </c>
      <c r="OQJ59" s="383">
        <f t="shared" si="171"/>
        <v>0</v>
      </c>
      <c r="OQK59" s="383">
        <f t="shared" si="171"/>
        <v>0</v>
      </c>
      <c r="OQL59" s="383">
        <f t="shared" si="171"/>
        <v>0</v>
      </c>
      <c r="OQM59" s="383">
        <f t="shared" si="171"/>
        <v>0</v>
      </c>
      <c r="OQN59" s="383">
        <f t="shared" si="171"/>
        <v>0</v>
      </c>
      <c r="OQO59" s="383">
        <f t="shared" si="171"/>
        <v>0</v>
      </c>
      <c r="OQP59" s="383">
        <f t="shared" si="171"/>
        <v>0</v>
      </c>
      <c r="OQQ59" s="383">
        <f t="shared" si="171"/>
        <v>0</v>
      </c>
      <c r="OQR59" s="383">
        <f t="shared" si="171"/>
        <v>0</v>
      </c>
      <c r="OQS59" s="383">
        <f t="shared" si="171"/>
        <v>0</v>
      </c>
      <c r="OQT59" s="383">
        <f t="shared" si="171"/>
        <v>0</v>
      </c>
      <c r="OQU59" s="383">
        <f t="shared" si="171"/>
        <v>0</v>
      </c>
      <c r="OQV59" s="383">
        <f t="shared" si="171"/>
        <v>0</v>
      </c>
      <c r="OQW59" s="383">
        <f t="shared" si="171"/>
        <v>0</v>
      </c>
      <c r="OQX59" s="383">
        <f t="shared" si="171"/>
        <v>0</v>
      </c>
      <c r="OQY59" s="383">
        <f t="shared" si="171"/>
        <v>0</v>
      </c>
      <c r="OQZ59" s="383">
        <f t="shared" si="171"/>
        <v>0</v>
      </c>
      <c r="ORA59" s="383">
        <f t="shared" si="171"/>
        <v>0</v>
      </c>
      <c r="ORB59" s="383">
        <f t="shared" si="171"/>
        <v>0</v>
      </c>
      <c r="ORC59" s="383">
        <f t="shared" si="171"/>
        <v>0</v>
      </c>
      <c r="ORD59" s="383">
        <f t="shared" si="171"/>
        <v>0</v>
      </c>
      <c r="ORE59" s="383">
        <f t="shared" si="171"/>
        <v>0</v>
      </c>
      <c r="ORF59" s="383">
        <f t="shared" si="171"/>
        <v>0</v>
      </c>
      <c r="ORG59" s="383">
        <f t="shared" si="171"/>
        <v>0</v>
      </c>
      <c r="ORH59" s="383">
        <f t="shared" si="171"/>
        <v>0</v>
      </c>
      <c r="ORI59" s="383">
        <f t="shared" si="171"/>
        <v>0</v>
      </c>
      <c r="ORJ59" s="383">
        <f t="shared" si="171"/>
        <v>0</v>
      </c>
      <c r="ORK59" s="383">
        <f t="shared" si="171"/>
        <v>0</v>
      </c>
      <c r="ORL59" s="383">
        <f t="shared" si="171"/>
        <v>0</v>
      </c>
      <c r="ORM59" s="383">
        <f t="shared" si="171"/>
        <v>0</v>
      </c>
      <c r="ORN59" s="383">
        <f t="shared" si="171"/>
        <v>0</v>
      </c>
      <c r="ORO59" s="383">
        <f t="shared" si="171"/>
        <v>0</v>
      </c>
      <c r="ORP59" s="383">
        <f t="shared" si="171"/>
        <v>0</v>
      </c>
      <c r="ORQ59" s="383">
        <f t="shared" si="171"/>
        <v>0</v>
      </c>
      <c r="ORR59" s="383">
        <f t="shared" si="171"/>
        <v>0</v>
      </c>
      <c r="ORS59" s="383">
        <f t="shared" si="171"/>
        <v>0</v>
      </c>
      <c r="ORT59" s="383">
        <f t="shared" si="171"/>
        <v>0</v>
      </c>
      <c r="ORU59" s="383">
        <f t="shared" si="171"/>
        <v>0</v>
      </c>
      <c r="ORV59" s="383">
        <f t="shared" si="171"/>
        <v>0</v>
      </c>
      <c r="ORW59" s="383">
        <f t="shared" si="171"/>
        <v>0</v>
      </c>
      <c r="ORX59" s="383">
        <f t="shared" ref="ORX59:OUI59" si="172">ORX56</f>
        <v>0</v>
      </c>
      <c r="ORY59" s="383">
        <f t="shared" si="172"/>
        <v>0</v>
      </c>
      <c r="ORZ59" s="383">
        <f t="shared" si="172"/>
        <v>0</v>
      </c>
      <c r="OSA59" s="383">
        <f t="shared" si="172"/>
        <v>0</v>
      </c>
      <c r="OSB59" s="383">
        <f t="shared" si="172"/>
        <v>0</v>
      </c>
      <c r="OSC59" s="383">
        <f t="shared" si="172"/>
        <v>0</v>
      </c>
      <c r="OSD59" s="383">
        <f t="shared" si="172"/>
        <v>0</v>
      </c>
      <c r="OSE59" s="383">
        <f t="shared" si="172"/>
        <v>0</v>
      </c>
      <c r="OSF59" s="383">
        <f t="shared" si="172"/>
        <v>0</v>
      </c>
      <c r="OSG59" s="383">
        <f t="shared" si="172"/>
        <v>0</v>
      </c>
      <c r="OSH59" s="383">
        <f t="shared" si="172"/>
        <v>0</v>
      </c>
      <c r="OSI59" s="383">
        <f t="shared" si="172"/>
        <v>0</v>
      </c>
      <c r="OSJ59" s="383">
        <f t="shared" si="172"/>
        <v>0</v>
      </c>
      <c r="OSK59" s="383">
        <f t="shared" si="172"/>
        <v>0</v>
      </c>
      <c r="OSL59" s="383">
        <f t="shared" si="172"/>
        <v>0</v>
      </c>
      <c r="OSM59" s="383">
        <f t="shared" si="172"/>
        <v>0</v>
      </c>
      <c r="OSN59" s="383">
        <f t="shared" si="172"/>
        <v>0</v>
      </c>
      <c r="OSO59" s="383">
        <f t="shared" si="172"/>
        <v>0</v>
      </c>
      <c r="OSP59" s="383">
        <f t="shared" si="172"/>
        <v>0</v>
      </c>
      <c r="OSQ59" s="383">
        <f t="shared" si="172"/>
        <v>0</v>
      </c>
      <c r="OSR59" s="383">
        <f t="shared" si="172"/>
        <v>0</v>
      </c>
      <c r="OSS59" s="383">
        <f t="shared" si="172"/>
        <v>0</v>
      </c>
      <c r="OST59" s="383">
        <f t="shared" si="172"/>
        <v>0</v>
      </c>
      <c r="OSU59" s="383">
        <f t="shared" si="172"/>
        <v>0</v>
      </c>
      <c r="OSV59" s="383">
        <f t="shared" si="172"/>
        <v>0</v>
      </c>
      <c r="OSW59" s="383">
        <f t="shared" si="172"/>
        <v>0</v>
      </c>
      <c r="OSX59" s="383">
        <f t="shared" si="172"/>
        <v>0</v>
      </c>
      <c r="OSY59" s="383">
        <f t="shared" si="172"/>
        <v>0</v>
      </c>
      <c r="OSZ59" s="383">
        <f t="shared" si="172"/>
        <v>0</v>
      </c>
      <c r="OTA59" s="383">
        <f t="shared" si="172"/>
        <v>0</v>
      </c>
      <c r="OTB59" s="383">
        <f t="shared" si="172"/>
        <v>0</v>
      </c>
      <c r="OTC59" s="383">
        <f t="shared" si="172"/>
        <v>0</v>
      </c>
      <c r="OTD59" s="383">
        <f t="shared" si="172"/>
        <v>0</v>
      </c>
      <c r="OTE59" s="383">
        <f t="shared" si="172"/>
        <v>0</v>
      </c>
      <c r="OTF59" s="383">
        <f t="shared" si="172"/>
        <v>0</v>
      </c>
      <c r="OTG59" s="383">
        <f t="shared" si="172"/>
        <v>0</v>
      </c>
      <c r="OTH59" s="383">
        <f t="shared" si="172"/>
        <v>0</v>
      </c>
      <c r="OTI59" s="383">
        <f t="shared" si="172"/>
        <v>0</v>
      </c>
      <c r="OTJ59" s="383">
        <f t="shared" si="172"/>
        <v>0</v>
      </c>
      <c r="OTK59" s="383">
        <f t="shared" si="172"/>
        <v>0</v>
      </c>
      <c r="OTL59" s="383">
        <f t="shared" si="172"/>
        <v>0</v>
      </c>
      <c r="OTM59" s="383">
        <f t="shared" si="172"/>
        <v>0</v>
      </c>
      <c r="OTN59" s="383">
        <f t="shared" si="172"/>
        <v>0</v>
      </c>
      <c r="OTO59" s="383">
        <f t="shared" si="172"/>
        <v>0</v>
      </c>
      <c r="OTP59" s="383">
        <f t="shared" si="172"/>
        <v>0</v>
      </c>
      <c r="OTQ59" s="383">
        <f t="shared" si="172"/>
        <v>0</v>
      </c>
      <c r="OTR59" s="383">
        <f t="shared" si="172"/>
        <v>0</v>
      </c>
      <c r="OTS59" s="383">
        <f t="shared" si="172"/>
        <v>0</v>
      </c>
      <c r="OTT59" s="383">
        <f t="shared" si="172"/>
        <v>0</v>
      </c>
      <c r="OTU59" s="383">
        <f t="shared" si="172"/>
        <v>0</v>
      </c>
      <c r="OTV59" s="383">
        <f t="shared" si="172"/>
        <v>0</v>
      </c>
      <c r="OTW59" s="383">
        <f t="shared" si="172"/>
        <v>0</v>
      </c>
      <c r="OTX59" s="383">
        <f t="shared" si="172"/>
        <v>0</v>
      </c>
      <c r="OTY59" s="383">
        <f t="shared" si="172"/>
        <v>0</v>
      </c>
      <c r="OTZ59" s="383">
        <f t="shared" si="172"/>
        <v>0</v>
      </c>
      <c r="OUA59" s="383">
        <f t="shared" si="172"/>
        <v>0</v>
      </c>
      <c r="OUB59" s="383">
        <f t="shared" si="172"/>
        <v>0</v>
      </c>
      <c r="OUC59" s="383">
        <f t="shared" si="172"/>
        <v>0</v>
      </c>
      <c r="OUD59" s="383">
        <f t="shared" si="172"/>
        <v>0</v>
      </c>
      <c r="OUE59" s="383">
        <f t="shared" si="172"/>
        <v>0</v>
      </c>
      <c r="OUF59" s="383">
        <f t="shared" si="172"/>
        <v>0</v>
      </c>
      <c r="OUG59" s="383">
        <f t="shared" si="172"/>
        <v>0</v>
      </c>
      <c r="OUH59" s="383">
        <f t="shared" si="172"/>
        <v>0</v>
      </c>
      <c r="OUI59" s="383">
        <f t="shared" si="172"/>
        <v>0</v>
      </c>
      <c r="OUJ59" s="383">
        <f t="shared" ref="OUJ59:OWU59" si="173">OUJ56</f>
        <v>0</v>
      </c>
      <c r="OUK59" s="383">
        <f t="shared" si="173"/>
        <v>0</v>
      </c>
      <c r="OUL59" s="383">
        <f t="shared" si="173"/>
        <v>0</v>
      </c>
      <c r="OUM59" s="383">
        <f t="shared" si="173"/>
        <v>0</v>
      </c>
      <c r="OUN59" s="383">
        <f t="shared" si="173"/>
        <v>0</v>
      </c>
      <c r="OUO59" s="383">
        <f t="shared" si="173"/>
        <v>0</v>
      </c>
      <c r="OUP59" s="383">
        <f t="shared" si="173"/>
        <v>0</v>
      </c>
      <c r="OUQ59" s="383">
        <f t="shared" si="173"/>
        <v>0</v>
      </c>
      <c r="OUR59" s="383">
        <f t="shared" si="173"/>
        <v>0</v>
      </c>
      <c r="OUS59" s="383">
        <f t="shared" si="173"/>
        <v>0</v>
      </c>
      <c r="OUT59" s="383">
        <f t="shared" si="173"/>
        <v>0</v>
      </c>
      <c r="OUU59" s="383">
        <f t="shared" si="173"/>
        <v>0</v>
      </c>
      <c r="OUV59" s="383">
        <f t="shared" si="173"/>
        <v>0</v>
      </c>
      <c r="OUW59" s="383">
        <f t="shared" si="173"/>
        <v>0</v>
      </c>
      <c r="OUX59" s="383">
        <f t="shared" si="173"/>
        <v>0</v>
      </c>
      <c r="OUY59" s="383">
        <f t="shared" si="173"/>
        <v>0</v>
      </c>
      <c r="OUZ59" s="383">
        <f t="shared" si="173"/>
        <v>0</v>
      </c>
      <c r="OVA59" s="383">
        <f t="shared" si="173"/>
        <v>0</v>
      </c>
      <c r="OVB59" s="383">
        <f t="shared" si="173"/>
        <v>0</v>
      </c>
      <c r="OVC59" s="383">
        <f t="shared" si="173"/>
        <v>0</v>
      </c>
      <c r="OVD59" s="383">
        <f t="shared" si="173"/>
        <v>0</v>
      </c>
      <c r="OVE59" s="383">
        <f t="shared" si="173"/>
        <v>0</v>
      </c>
      <c r="OVF59" s="383">
        <f t="shared" si="173"/>
        <v>0</v>
      </c>
      <c r="OVG59" s="383">
        <f t="shared" si="173"/>
        <v>0</v>
      </c>
      <c r="OVH59" s="383">
        <f t="shared" si="173"/>
        <v>0</v>
      </c>
      <c r="OVI59" s="383">
        <f t="shared" si="173"/>
        <v>0</v>
      </c>
      <c r="OVJ59" s="383">
        <f t="shared" si="173"/>
        <v>0</v>
      </c>
      <c r="OVK59" s="383">
        <f t="shared" si="173"/>
        <v>0</v>
      </c>
      <c r="OVL59" s="383">
        <f t="shared" si="173"/>
        <v>0</v>
      </c>
      <c r="OVM59" s="383">
        <f t="shared" si="173"/>
        <v>0</v>
      </c>
      <c r="OVN59" s="383">
        <f t="shared" si="173"/>
        <v>0</v>
      </c>
      <c r="OVO59" s="383">
        <f t="shared" si="173"/>
        <v>0</v>
      </c>
      <c r="OVP59" s="383">
        <f t="shared" si="173"/>
        <v>0</v>
      </c>
      <c r="OVQ59" s="383">
        <f t="shared" si="173"/>
        <v>0</v>
      </c>
      <c r="OVR59" s="383">
        <f t="shared" si="173"/>
        <v>0</v>
      </c>
      <c r="OVS59" s="383">
        <f t="shared" si="173"/>
        <v>0</v>
      </c>
      <c r="OVT59" s="383">
        <f t="shared" si="173"/>
        <v>0</v>
      </c>
      <c r="OVU59" s="383">
        <f t="shared" si="173"/>
        <v>0</v>
      </c>
      <c r="OVV59" s="383">
        <f t="shared" si="173"/>
        <v>0</v>
      </c>
      <c r="OVW59" s="383">
        <f t="shared" si="173"/>
        <v>0</v>
      </c>
      <c r="OVX59" s="383">
        <f t="shared" si="173"/>
        <v>0</v>
      </c>
      <c r="OVY59" s="383">
        <f t="shared" si="173"/>
        <v>0</v>
      </c>
      <c r="OVZ59" s="383">
        <f t="shared" si="173"/>
        <v>0</v>
      </c>
      <c r="OWA59" s="383">
        <f t="shared" si="173"/>
        <v>0</v>
      </c>
      <c r="OWB59" s="383">
        <f t="shared" si="173"/>
        <v>0</v>
      </c>
      <c r="OWC59" s="383">
        <f t="shared" si="173"/>
        <v>0</v>
      </c>
      <c r="OWD59" s="383">
        <f t="shared" si="173"/>
        <v>0</v>
      </c>
      <c r="OWE59" s="383">
        <f t="shared" si="173"/>
        <v>0</v>
      </c>
      <c r="OWF59" s="383">
        <f t="shared" si="173"/>
        <v>0</v>
      </c>
      <c r="OWG59" s="383">
        <f t="shared" si="173"/>
        <v>0</v>
      </c>
      <c r="OWH59" s="383">
        <f t="shared" si="173"/>
        <v>0</v>
      </c>
      <c r="OWI59" s="383">
        <f t="shared" si="173"/>
        <v>0</v>
      </c>
      <c r="OWJ59" s="383">
        <f t="shared" si="173"/>
        <v>0</v>
      </c>
      <c r="OWK59" s="383">
        <f t="shared" si="173"/>
        <v>0</v>
      </c>
      <c r="OWL59" s="383">
        <f t="shared" si="173"/>
        <v>0</v>
      </c>
      <c r="OWM59" s="383">
        <f t="shared" si="173"/>
        <v>0</v>
      </c>
      <c r="OWN59" s="383">
        <f t="shared" si="173"/>
        <v>0</v>
      </c>
      <c r="OWO59" s="383">
        <f t="shared" si="173"/>
        <v>0</v>
      </c>
      <c r="OWP59" s="383">
        <f t="shared" si="173"/>
        <v>0</v>
      </c>
      <c r="OWQ59" s="383">
        <f t="shared" si="173"/>
        <v>0</v>
      </c>
      <c r="OWR59" s="383">
        <f t="shared" si="173"/>
        <v>0</v>
      </c>
      <c r="OWS59" s="383">
        <f t="shared" si="173"/>
        <v>0</v>
      </c>
      <c r="OWT59" s="383">
        <f t="shared" si="173"/>
        <v>0</v>
      </c>
      <c r="OWU59" s="383">
        <f t="shared" si="173"/>
        <v>0</v>
      </c>
      <c r="OWV59" s="383">
        <f t="shared" ref="OWV59:OZG59" si="174">OWV56</f>
        <v>0</v>
      </c>
      <c r="OWW59" s="383">
        <f t="shared" si="174"/>
        <v>0</v>
      </c>
      <c r="OWX59" s="383">
        <f t="shared" si="174"/>
        <v>0</v>
      </c>
      <c r="OWY59" s="383">
        <f t="shared" si="174"/>
        <v>0</v>
      </c>
      <c r="OWZ59" s="383">
        <f t="shared" si="174"/>
        <v>0</v>
      </c>
      <c r="OXA59" s="383">
        <f t="shared" si="174"/>
        <v>0</v>
      </c>
      <c r="OXB59" s="383">
        <f t="shared" si="174"/>
        <v>0</v>
      </c>
      <c r="OXC59" s="383">
        <f t="shared" si="174"/>
        <v>0</v>
      </c>
      <c r="OXD59" s="383">
        <f t="shared" si="174"/>
        <v>0</v>
      </c>
      <c r="OXE59" s="383">
        <f t="shared" si="174"/>
        <v>0</v>
      </c>
      <c r="OXF59" s="383">
        <f t="shared" si="174"/>
        <v>0</v>
      </c>
      <c r="OXG59" s="383">
        <f t="shared" si="174"/>
        <v>0</v>
      </c>
      <c r="OXH59" s="383">
        <f t="shared" si="174"/>
        <v>0</v>
      </c>
      <c r="OXI59" s="383">
        <f t="shared" si="174"/>
        <v>0</v>
      </c>
      <c r="OXJ59" s="383">
        <f t="shared" si="174"/>
        <v>0</v>
      </c>
      <c r="OXK59" s="383">
        <f t="shared" si="174"/>
        <v>0</v>
      </c>
      <c r="OXL59" s="383">
        <f t="shared" si="174"/>
        <v>0</v>
      </c>
      <c r="OXM59" s="383">
        <f t="shared" si="174"/>
        <v>0</v>
      </c>
      <c r="OXN59" s="383">
        <f t="shared" si="174"/>
        <v>0</v>
      </c>
      <c r="OXO59" s="383">
        <f t="shared" si="174"/>
        <v>0</v>
      </c>
      <c r="OXP59" s="383">
        <f t="shared" si="174"/>
        <v>0</v>
      </c>
      <c r="OXQ59" s="383">
        <f t="shared" si="174"/>
        <v>0</v>
      </c>
      <c r="OXR59" s="383">
        <f t="shared" si="174"/>
        <v>0</v>
      </c>
      <c r="OXS59" s="383">
        <f t="shared" si="174"/>
        <v>0</v>
      </c>
      <c r="OXT59" s="383">
        <f t="shared" si="174"/>
        <v>0</v>
      </c>
      <c r="OXU59" s="383">
        <f t="shared" si="174"/>
        <v>0</v>
      </c>
      <c r="OXV59" s="383">
        <f t="shared" si="174"/>
        <v>0</v>
      </c>
      <c r="OXW59" s="383">
        <f t="shared" si="174"/>
        <v>0</v>
      </c>
      <c r="OXX59" s="383">
        <f t="shared" si="174"/>
        <v>0</v>
      </c>
      <c r="OXY59" s="383">
        <f t="shared" si="174"/>
        <v>0</v>
      </c>
      <c r="OXZ59" s="383">
        <f t="shared" si="174"/>
        <v>0</v>
      </c>
      <c r="OYA59" s="383">
        <f t="shared" si="174"/>
        <v>0</v>
      </c>
      <c r="OYB59" s="383">
        <f t="shared" si="174"/>
        <v>0</v>
      </c>
      <c r="OYC59" s="383">
        <f t="shared" si="174"/>
        <v>0</v>
      </c>
      <c r="OYD59" s="383">
        <f t="shared" si="174"/>
        <v>0</v>
      </c>
      <c r="OYE59" s="383">
        <f t="shared" si="174"/>
        <v>0</v>
      </c>
      <c r="OYF59" s="383">
        <f t="shared" si="174"/>
        <v>0</v>
      </c>
      <c r="OYG59" s="383">
        <f t="shared" si="174"/>
        <v>0</v>
      </c>
      <c r="OYH59" s="383">
        <f t="shared" si="174"/>
        <v>0</v>
      </c>
      <c r="OYI59" s="383">
        <f t="shared" si="174"/>
        <v>0</v>
      </c>
      <c r="OYJ59" s="383">
        <f t="shared" si="174"/>
        <v>0</v>
      </c>
      <c r="OYK59" s="383">
        <f t="shared" si="174"/>
        <v>0</v>
      </c>
      <c r="OYL59" s="383">
        <f t="shared" si="174"/>
        <v>0</v>
      </c>
      <c r="OYM59" s="383">
        <f t="shared" si="174"/>
        <v>0</v>
      </c>
      <c r="OYN59" s="383">
        <f t="shared" si="174"/>
        <v>0</v>
      </c>
      <c r="OYO59" s="383">
        <f t="shared" si="174"/>
        <v>0</v>
      </c>
      <c r="OYP59" s="383">
        <f t="shared" si="174"/>
        <v>0</v>
      </c>
      <c r="OYQ59" s="383">
        <f t="shared" si="174"/>
        <v>0</v>
      </c>
      <c r="OYR59" s="383">
        <f t="shared" si="174"/>
        <v>0</v>
      </c>
      <c r="OYS59" s="383">
        <f t="shared" si="174"/>
        <v>0</v>
      </c>
      <c r="OYT59" s="383">
        <f t="shared" si="174"/>
        <v>0</v>
      </c>
      <c r="OYU59" s="383">
        <f t="shared" si="174"/>
        <v>0</v>
      </c>
      <c r="OYV59" s="383">
        <f t="shared" si="174"/>
        <v>0</v>
      </c>
      <c r="OYW59" s="383">
        <f t="shared" si="174"/>
        <v>0</v>
      </c>
      <c r="OYX59" s="383">
        <f t="shared" si="174"/>
        <v>0</v>
      </c>
      <c r="OYY59" s="383">
        <f t="shared" si="174"/>
        <v>0</v>
      </c>
      <c r="OYZ59" s="383">
        <f t="shared" si="174"/>
        <v>0</v>
      </c>
      <c r="OZA59" s="383">
        <f t="shared" si="174"/>
        <v>0</v>
      </c>
      <c r="OZB59" s="383">
        <f t="shared" si="174"/>
        <v>0</v>
      </c>
      <c r="OZC59" s="383">
        <f t="shared" si="174"/>
        <v>0</v>
      </c>
      <c r="OZD59" s="383">
        <f t="shared" si="174"/>
        <v>0</v>
      </c>
      <c r="OZE59" s="383">
        <f t="shared" si="174"/>
        <v>0</v>
      </c>
      <c r="OZF59" s="383">
        <f t="shared" si="174"/>
        <v>0</v>
      </c>
      <c r="OZG59" s="383">
        <f t="shared" si="174"/>
        <v>0</v>
      </c>
      <c r="OZH59" s="383">
        <f t="shared" ref="OZH59:PBS59" si="175">OZH56</f>
        <v>0</v>
      </c>
      <c r="OZI59" s="383">
        <f t="shared" si="175"/>
        <v>0</v>
      </c>
      <c r="OZJ59" s="383">
        <f t="shared" si="175"/>
        <v>0</v>
      </c>
      <c r="OZK59" s="383">
        <f t="shared" si="175"/>
        <v>0</v>
      </c>
      <c r="OZL59" s="383">
        <f t="shared" si="175"/>
        <v>0</v>
      </c>
      <c r="OZM59" s="383">
        <f t="shared" si="175"/>
        <v>0</v>
      </c>
      <c r="OZN59" s="383">
        <f t="shared" si="175"/>
        <v>0</v>
      </c>
      <c r="OZO59" s="383">
        <f t="shared" si="175"/>
        <v>0</v>
      </c>
      <c r="OZP59" s="383">
        <f t="shared" si="175"/>
        <v>0</v>
      </c>
      <c r="OZQ59" s="383">
        <f t="shared" si="175"/>
        <v>0</v>
      </c>
      <c r="OZR59" s="383">
        <f t="shared" si="175"/>
        <v>0</v>
      </c>
      <c r="OZS59" s="383">
        <f t="shared" si="175"/>
        <v>0</v>
      </c>
      <c r="OZT59" s="383">
        <f t="shared" si="175"/>
        <v>0</v>
      </c>
      <c r="OZU59" s="383">
        <f t="shared" si="175"/>
        <v>0</v>
      </c>
      <c r="OZV59" s="383">
        <f t="shared" si="175"/>
        <v>0</v>
      </c>
      <c r="OZW59" s="383">
        <f t="shared" si="175"/>
        <v>0</v>
      </c>
      <c r="OZX59" s="383">
        <f t="shared" si="175"/>
        <v>0</v>
      </c>
      <c r="OZY59" s="383">
        <f t="shared" si="175"/>
        <v>0</v>
      </c>
      <c r="OZZ59" s="383">
        <f t="shared" si="175"/>
        <v>0</v>
      </c>
      <c r="PAA59" s="383">
        <f t="shared" si="175"/>
        <v>0</v>
      </c>
      <c r="PAB59" s="383">
        <f t="shared" si="175"/>
        <v>0</v>
      </c>
      <c r="PAC59" s="383">
        <f t="shared" si="175"/>
        <v>0</v>
      </c>
      <c r="PAD59" s="383">
        <f t="shared" si="175"/>
        <v>0</v>
      </c>
      <c r="PAE59" s="383">
        <f t="shared" si="175"/>
        <v>0</v>
      </c>
      <c r="PAF59" s="383">
        <f t="shared" si="175"/>
        <v>0</v>
      </c>
      <c r="PAG59" s="383">
        <f t="shared" si="175"/>
        <v>0</v>
      </c>
      <c r="PAH59" s="383">
        <f t="shared" si="175"/>
        <v>0</v>
      </c>
      <c r="PAI59" s="383">
        <f t="shared" si="175"/>
        <v>0</v>
      </c>
      <c r="PAJ59" s="383">
        <f t="shared" si="175"/>
        <v>0</v>
      </c>
      <c r="PAK59" s="383">
        <f t="shared" si="175"/>
        <v>0</v>
      </c>
      <c r="PAL59" s="383">
        <f t="shared" si="175"/>
        <v>0</v>
      </c>
      <c r="PAM59" s="383">
        <f t="shared" si="175"/>
        <v>0</v>
      </c>
      <c r="PAN59" s="383">
        <f t="shared" si="175"/>
        <v>0</v>
      </c>
      <c r="PAO59" s="383">
        <f t="shared" si="175"/>
        <v>0</v>
      </c>
      <c r="PAP59" s="383">
        <f t="shared" si="175"/>
        <v>0</v>
      </c>
      <c r="PAQ59" s="383">
        <f t="shared" si="175"/>
        <v>0</v>
      </c>
      <c r="PAR59" s="383">
        <f t="shared" si="175"/>
        <v>0</v>
      </c>
      <c r="PAS59" s="383">
        <f t="shared" si="175"/>
        <v>0</v>
      </c>
      <c r="PAT59" s="383">
        <f t="shared" si="175"/>
        <v>0</v>
      </c>
      <c r="PAU59" s="383">
        <f t="shared" si="175"/>
        <v>0</v>
      </c>
      <c r="PAV59" s="383">
        <f t="shared" si="175"/>
        <v>0</v>
      </c>
      <c r="PAW59" s="383">
        <f t="shared" si="175"/>
        <v>0</v>
      </c>
      <c r="PAX59" s="383">
        <f t="shared" si="175"/>
        <v>0</v>
      </c>
      <c r="PAY59" s="383">
        <f t="shared" si="175"/>
        <v>0</v>
      </c>
      <c r="PAZ59" s="383">
        <f t="shared" si="175"/>
        <v>0</v>
      </c>
      <c r="PBA59" s="383">
        <f t="shared" si="175"/>
        <v>0</v>
      </c>
      <c r="PBB59" s="383">
        <f t="shared" si="175"/>
        <v>0</v>
      </c>
      <c r="PBC59" s="383">
        <f t="shared" si="175"/>
        <v>0</v>
      </c>
      <c r="PBD59" s="383">
        <f t="shared" si="175"/>
        <v>0</v>
      </c>
      <c r="PBE59" s="383">
        <f t="shared" si="175"/>
        <v>0</v>
      </c>
      <c r="PBF59" s="383">
        <f t="shared" si="175"/>
        <v>0</v>
      </c>
      <c r="PBG59" s="383">
        <f t="shared" si="175"/>
        <v>0</v>
      </c>
      <c r="PBH59" s="383">
        <f t="shared" si="175"/>
        <v>0</v>
      </c>
      <c r="PBI59" s="383">
        <f t="shared" si="175"/>
        <v>0</v>
      </c>
      <c r="PBJ59" s="383">
        <f t="shared" si="175"/>
        <v>0</v>
      </c>
      <c r="PBK59" s="383">
        <f t="shared" si="175"/>
        <v>0</v>
      </c>
      <c r="PBL59" s="383">
        <f t="shared" si="175"/>
        <v>0</v>
      </c>
      <c r="PBM59" s="383">
        <f t="shared" si="175"/>
        <v>0</v>
      </c>
      <c r="PBN59" s="383">
        <f t="shared" si="175"/>
        <v>0</v>
      </c>
      <c r="PBO59" s="383">
        <f t="shared" si="175"/>
        <v>0</v>
      </c>
      <c r="PBP59" s="383">
        <f t="shared" si="175"/>
        <v>0</v>
      </c>
      <c r="PBQ59" s="383">
        <f t="shared" si="175"/>
        <v>0</v>
      </c>
      <c r="PBR59" s="383">
        <f t="shared" si="175"/>
        <v>0</v>
      </c>
      <c r="PBS59" s="383">
        <f t="shared" si="175"/>
        <v>0</v>
      </c>
      <c r="PBT59" s="383">
        <f t="shared" ref="PBT59:PEE59" si="176">PBT56</f>
        <v>0</v>
      </c>
      <c r="PBU59" s="383">
        <f t="shared" si="176"/>
        <v>0</v>
      </c>
      <c r="PBV59" s="383">
        <f t="shared" si="176"/>
        <v>0</v>
      </c>
      <c r="PBW59" s="383">
        <f t="shared" si="176"/>
        <v>0</v>
      </c>
      <c r="PBX59" s="383">
        <f t="shared" si="176"/>
        <v>0</v>
      </c>
      <c r="PBY59" s="383">
        <f t="shared" si="176"/>
        <v>0</v>
      </c>
      <c r="PBZ59" s="383">
        <f t="shared" si="176"/>
        <v>0</v>
      </c>
      <c r="PCA59" s="383">
        <f t="shared" si="176"/>
        <v>0</v>
      </c>
      <c r="PCB59" s="383">
        <f t="shared" si="176"/>
        <v>0</v>
      </c>
      <c r="PCC59" s="383">
        <f t="shared" si="176"/>
        <v>0</v>
      </c>
      <c r="PCD59" s="383">
        <f t="shared" si="176"/>
        <v>0</v>
      </c>
      <c r="PCE59" s="383">
        <f t="shared" si="176"/>
        <v>0</v>
      </c>
      <c r="PCF59" s="383">
        <f t="shared" si="176"/>
        <v>0</v>
      </c>
      <c r="PCG59" s="383">
        <f t="shared" si="176"/>
        <v>0</v>
      </c>
      <c r="PCH59" s="383">
        <f t="shared" si="176"/>
        <v>0</v>
      </c>
      <c r="PCI59" s="383">
        <f t="shared" si="176"/>
        <v>0</v>
      </c>
      <c r="PCJ59" s="383">
        <f t="shared" si="176"/>
        <v>0</v>
      </c>
      <c r="PCK59" s="383">
        <f t="shared" si="176"/>
        <v>0</v>
      </c>
      <c r="PCL59" s="383">
        <f t="shared" si="176"/>
        <v>0</v>
      </c>
      <c r="PCM59" s="383">
        <f t="shared" si="176"/>
        <v>0</v>
      </c>
      <c r="PCN59" s="383">
        <f t="shared" si="176"/>
        <v>0</v>
      </c>
      <c r="PCO59" s="383">
        <f t="shared" si="176"/>
        <v>0</v>
      </c>
      <c r="PCP59" s="383">
        <f t="shared" si="176"/>
        <v>0</v>
      </c>
      <c r="PCQ59" s="383">
        <f t="shared" si="176"/>
        <v>0</v>
      </c>
      <c r="PCR59" s="383">
        <f t="shared" si="176"/>
        <v>0</v>
      </c>
      <c r="PCS59" s="383">
        <f t="shared" si="176"/>
        <v>0</v>
      </c>
      <c r="PCT59" s="383">
        <f t="shared" si="176"/>
        <v>0</v>
      </c>
      <c r="PCU59" s="383">
        <f t="shared" si="176"/>
        <v>0</v>
      </c>
      <c r="PCV59" s="383">
        <f t="shared" si="176"/>
        <v>0</v>
      </c>
      <c r="PCW59" s="383">
        <f t="shared" si="176"/>
        <v>0</v>
      </c>
      <c r="PCX59" s="383">
        <f t="shared" si="176"/>
        <v>0</v>
      </c>
      <c r="PCY59" s="383">
        <f t="shared" si="176"/>
        <v>0</v>
      </c>
      <c r="PCZ59" s="383">
        <f t="shared" si="176"/>
        <v>0</v>
      </c>
      <c r="PDA59" s="383">
        <f t="shared" si="176"/>
        <v>0</v>
      </c>
      <c r="PDB59" s="383">
        <f t="shared" si="176"/>
        <v>0</v>
      </c>
      <c r="PDC59" s="383">
        <f t="shared" si="176"/>
        <v>0</v>
      </c>
      <c r="PDD59" s="383">
        <f t="shared" si="176"/>
        <v>0</v>
      </c>
      <c r="PDE59" s="383">
        <f t="shared" si="176"/>
        <v>0</v>
      </c>
      <c r="PDF59" s="383">
        <f t="shared" si="176"/>
        <v>0</v>
      </c>
      <c r="PDG59" s="383">
        <f t="shared" si="176"/>
        <v>0</v>
      </c>
      <c r="PDH59" s="383">
        <f t="shared" si="176"/>
        <v>0</v>
      </c>
      <c r="PDI59" s="383">
        <f t="shared" si="176"/>
        <v>0</v>
      </c>
      <c r="PDJ59" s="383">
        <f t="shared" si="176"/>
        <v>0</v>
      </c>
      <c r="PDK59" s="383">
        <f t="shared" si="176"/>
        <v>0</v>
      </c>
      <c r="PDL59" s="383">
        <f t="shared" si="176"/>
        <v>0</v>
      </c>
      <c r="PDM59" s="383">
        <f t="shared" si="176"/>
        <v>0</v>
      </c>
      <c r="PDN59" s="383">
        <f t="shared" si="176"/>
        <v>0</v>
      </c>
      <c r="PDO59" s="383">
        <f t="shared" si="176"/>
        <v>0</v>
      </c>
      <c r="PDP59" s="383">
        <f t="shared" si="176"/>
        <v>0</v>
      </c>
      <c r="PDQ59" s="383">
        <f t="shared" si="176"/>
        <v>0</v>
      </c>
      <c r="PDR59" s="383">
        <f t="shared" si="176"/>
        <v>0</v>
      </c>
      <c r="PDS59" s="383">
        <f t="shared" si="176"/>
        <v>0</v>
      </c>
      <c r="PDT59" s="383">
        <f t="shared" si="176"/>
        <v>0</v>
      </c>
      <c r="PDU59" s="383">
        <f t="shared" si="176"/>
        <v>0</v>
      </c>
      <c r="PDV59" s="383">
        <f t="shared" si="176"/>
        <v>0</v>
      </c>
      <c r="PDW59" s="383">
        <f t="shared" si="176"/>
        <v>0</v>
      </c>
      <c r="PDX59" s="383">
        <f t="shared" si="176"/>
        <v>0</v>
      </c>
      <c r="PDY59" s="383">
        <f t="shared" si="176"/>
        <v>0</v>
      </c>
      <c r="PDZ59" s="383">
        <f t="shared" si="176"/>
        <v>0</v>
      </c>
      <c r="PEA59" s="383">
        <f t="shared" si="176"/>
        <v>0</v>
      </c>
      <c r="PEB59" s="383">
        <f t="shared" si="176"/>
        <v>0</v>
      </c>
      <c r="PEC59" s="383">
        <f t="shared" si="176"/>
        <v>0</v>
      </c>
      <c r="PED59" s="383">
        <f t="shared" si="176"/>
        <v>0</v>
      </c>
      <c r="PEE59" s="383">
        <f t="shared" si="176"/>
        <v>0</v>
      </c>
      <c r="PEF59" s="383">
        <f t="shared" ref="PEF59:PGQ59" si="177">PEF56</f>
        <v>0</v>
      </c>
      <c r="PEG59" s="383">
        <f t="shared" si="177"/>
        <v>0</v>
      </c>
      <c r="PEH59" s="383">
        <f t="shared" si="177"/>
        <v>0</v>
      </c>
      <c r="PEI59" s="383">
        <f t="shared" si="177"/>
        <v>0</v>
      </c>
      <c r="PEJ59" s="383">
        <f t="shared" si="177"/>
        <v>0</v>
      </c>
      <c r="PEK59" s="383">
        <f t="shared" si="177"/>
        <v>0</v>
      </c>
      <c r="PEL59" s="383">
        <f t="shared" si="177"/>
        <v>0</v>
      </c>
      <c r="PEM59" s="383">
        <f t="shared" si="177"/>
        <v>0</v>
      </c>
      <c r="PEN59" s="383">
        <f t="shared" si="177"/>
        <v>0</v>
      </c>
      <c r="PEO59" s="383">
        <f t="shared" si="177"/>
        <v>0</v>
      </c>
      <c r="PEP59" s="383">
        <f t="shared" si="177"/>
        <v>0</v>
      </c>
      <c r="PEQ59" s="383">
        <f t="shared" si="177"/>
        <v>0</v>
      </c>
      <c r="PER59" s="383">
        <f t="shared" si="177"/>
        <v>0</v>
      </c>
      <c r="PES59" s="383">
        <f t="shared" si="177"/>
        <v>0</v>
      </c>
      <c r="PET59" s="383">
        <f t="shared" si="177"/>
        <v>0</v>
      </c>
      <c r="PEU59" s="383">
        <f t="shared" si="177"/>
        <v>0</v>
      </c>
      <c r="PEV59" s="383">
        <f t="shared" si="177"/>
        <v>0</v>
      </c>
      <c r="PEW59" s="383">
        <f t="shared" si="177"/>
        <v>0</v>
      </c>
      <c r="PEX59" s="383">
        <f t="shared" si="177"/>
        <v>0</v>
      </c>
      <c r="PEY59" s="383">
        <f t="shared" si="177"/>
        <v>0</v>
      </c>
      <c r="PEZ59" s="383">
        <f t="shared" si="177"/>
        <v>0</v>
      </c>
      <c r="PFA59" s="383">
        <f t="shared" si="177"/>
        <v>0</v>
      </c>
      <c r="PFB59" s="383">
        <f t="shared" si="177"/>
        <v>0</v>
      </c>
      <c r="PFC59" s="383">
        <f t="shared" si="177"/>
        <v>0</v>
      </c>
      <c r="PFD59" s="383">
        <f t="shared" si="177"/>
        <v>0</v>
      </c>
      <c r="PFE59" s="383">
        <f t="shared" si="177"/>
        <v>0</v>
      </c>
      <c r="PFF59" s="383">
        <f t="shared" si="177"/>
        <v>0</v>
      </c>
      <c r="PFG59" s="383">
        <f t="shared" si="177"/>
        <v>0</v>
      </c>
      <c r="PFH59" s="383">
        <f t="shared" si="177"/>
        <v>0</v>
      </c>
      <c r="PFI59" s="383">
        <f t="shared" si="177"/>
        <v>0</v>
      </c>
      <c r="PFJ59" s="383">
        <f t="shared" si="177"/>
        <v>0</v>
      </c>
      <c r="PFK59" s="383">
        <f t="shared" si="177"/>
        <v>0</v>
      </c>
      <c r="PFL59" s="383">
        <f t="shared" si="177"/>
        <v>0</v>
      </c>
      <c r="PFM59" s="383">
        <f t="shared" si="177"/>
        <v>0</v>
      </c>
      <c r="PFN59" s="383">
        <f t="shared" si="177"/>
        <v>0</v>
      </c>
      <c r="PFO59" s="383">
        <f t="shared" si="177"/>
        <v>0</v>
      </c>
      <c r="PFP59" s="383">
        <f t="shared" si="177"/>
        <v>0</v>
      </c>
      <c r="PFQ59" s="383">
        <f t="shared" si="177"/>
        <v>0</v>
      </c>
      <c r="PFR59" s="383">
        <f t="shared" si="177"/>
        <v>0</v>
      </c>
      <c r="PFS59" s="383">
        <f t="shared" si="177"/>
        <v>0</v>
      </c>
      <c r="PFT59" s="383">
        <f t="shared" si="177"/>
        <v>0</v>
      </c>
      <c r="PFU59" s="383">
        <f t="shared" si="177"/>
        <v>0</v>
      </c>
      <c r="PFV59" s="383">
        <f t="shared" si="177"/>
        <v>0</v>
      </c>
      <c r="PFW59" s="383">
        <f t="shared" si="177"/>
        <v>0</v>
      </c>
      <c r="PFX59" s="383">
        <f t="shared" si="177"/>
        <v>0</v>
      </c>
      <c r="PFY59" s="383">
        <f t="shared" si="177"/>
        <v>0</v>
      </c>
      <c r="PFZ59" s="383">
        <f t="shared" si="177"/>
        <v>0</v>
      </c>
      <c r="PGA59" s="383">
        <f t="shared" si="177"/>
        <v>0</v>
      </c>
      <c r="PGB59" s="383">
        <f t="shared" si="177"/>
        <v>0</v>
      </c>
      <c r="PGC59" s="383">
        <f t="shared" si="177"/>
        <v>0</v>
      </c>
      <c r="PGD59" s="383">
        <f t="shared" si="177"/>
        <v>0</v>
      </c>
      <c r="PGE59" s="383">
        <f t="shared" si="177"/>
        <v>0</v>
      </c>
      <c r="PGF59" s="383">
        <f t="shared" si="177"/>
        <v>0</v>
      </c>
      <c r="PGG59" s="383">
        <f t="shared" si="177"/>
        <v>0</v>
      </c>
      <c r="PGH59" s="383">
        <f t="shared" si="177"/>
        <v>0</v>
      </c>
      <c r="PGI59" s="383">
        <f t="shared" si="177"/>
        <v>0</v>
      </c>
      <c r="PGJ59" s="383">
        <f t="shared" si="177"/>
        <v>0</v>
      </c>
      <c r="PGK59" s="383">
        <f t="shared" si="177"/>
        <v>0</v>
      </c>
      <c r="PGL59" s="383">
        <f t="shared" si="177"/>
        <v>0</v>
      </c>
      <c r="PGM59" s="383">
        <f t="shared" si="177"/>
        <v>0</v>
      </c>
      <c r="PGN59" s="383">
        <f t="shared" si="177"/>
        <v>0</v>
      </c>
      <c r="PGO59" s="383">
        <f t="shared" si="177"/>
        <v>0</v>
      </c>
      <c r="PGP59" s="383">
        <f t="shared" si="177"/>
        <v>0</v>
      </c>
      <c r="PGQ59" s="383">
        <f t="shared" si="177"/>
        <v>0</v>
      </c>
      <c r="PGR59" s="383">
        <f t="shared" ref="PGR59:PJC59" si="178">PGR56</f>
        <v>0</v>
      </c>
      <c r="PGS59" s="383">
        <f t="shared" si="178"/>
        <v>0</v>
      </c>
      <c r="PGT59" s="383">
        <f t="shared" si="178"/>
        <v>0</v>
      </c>
      <c r="PGU59" s="383">
        <f t="shared" si="178"/>
        <v>0</v>
      </c>
      <c r="PGV59" s="383">
        <f t="shared" si="178"/>
        <v>0</v>
      </c>
      <c r="PGW59" s="383">
        <f t="shared" si="178"/>
        <v>0</v>
      </c>
      <c r="PGX59" s="383">
        <f t="shared" si="178"/>
        <v>0</v>
      </c>
      <c r="PGY59" s="383">
        <f t="shared" si="178"/>
        <v>0</v>
      </c>
      <c r="PGZ59" s="383">
        <f t="shared" si="178"/>
        <v>0</v>
      </c>
      <c r="PHA59" s="383">
        <f t="shared" si="178"/>
        <v>0</v>
      </c>
      <c r="PHB59" s="383">
        <f t="shared" si="178"/>
        <v>0</v>
      </c>
      <c r="PHC59" s="383">
        <f t="shared" si="178"/>
        <v>0</v>
      </c>
      <c r="PHD59" s="383">
        <f t="shared" si="178"/>
        <v>0</v>
      </c>
      <c r="PHE59" s="383">
        <f t="shared" si="178"/>
        <v>0</v>
      </c>
      <c r="PHF59" s="383">
        <f t="shared" si="178"/>
        <v>0</v>
      </c>
      <c r="PHG59" s="383">
        <f t="shared" si="178"/>
        <v>0</v>
      </c>
      <c r="PHH59" s="383">
        <f t="shared" si="178"/>
        <v>0</v>
      </c>
      <c r="PHI59" s="383">
        <f t="shared" si="178"/>
        <v>0</v>
      </c>
      <c r="PHJ59" s="383">
        <f t="shared" si="178"/>
        <v>0</v>
      </c>
      <c r="PHK59" s="383">
        <f t="shared" si="178"/>
        <v>0</v>
      </c>
      <c r="PHL59" s="383">
        <f t="shared" si="178"/>
        <v>0</v>
      </c>
      <c r="PHM59" s="383">
        <f t="shared" si="178"/>
        <v>0</v>
      </c>
      <c r="PHN59" s="383">
        <f t="shared" si="178"/>
        <v>0</v>
      </c>
      <c r="PHO59" s="383">
        <f t="shared" si="178"/>
        <v>0</v>
      </c>
      <c r="PHP59" s="383">
        <f t="shared" si="178"/>
        <v>0</v>
      </c>
      <c r="PHQ59" s="383">
        <f t="shared" si="178"/>
        <v>0</v>
      </c>
      <c r="PHR59" s="383">
        <f t="shared" si="178"/>
        <v>0</v>
      </c>
      <c r="PHS59" s="383">
        <f t="shared" si="178"/>
        <v>0</v>
      </c>
      <c r="PHT59" s="383">
        <f t="shared" si="178"/>
        <v>0</v>
      </c>
      <c r="PHU59" s="383">
        <f t="shared" si="178"/>
        <v>0</v>
      </c>
      <c r="PHV59" s="383">
        <f t="shared" si="178"/>
        <v>0</v>
      </c>
      <c r="PHW59" s="383">
        <f t="shared" si="178"/>
        <v>0</v>
      </c>
      <c r="PHX59" s="383">
        <f t="shared" si="178"/>
        <v>0</v>
      </c>
      <c r="PHY59" s="383">
        <f t="shared" si="178"/>
        <v>0</v>
      </c>
      <c r="PHZ59" s="383">
        <f t="shared" si="178"/>
        <v>0</v>
      </c>
      <c r="PIA59" s="383">
        <f t="shared" si="178"/>
        <v>0</v>
      </c>
      <c r="PIB59" s="383">
        <f t="shared" si="178"/>
        <v>0</v>
      </c>
      <c r="PIC59" s="383">
        <f t="shared" si="178"/>
        <v>0</v>
      </c>
      <c r="PID59" s="383">
        <f t="shared" si="178"/>
        <v>0</v>
      </c>
      <c r="PIE59" s="383">
        <f t="shared" si="178"/>
        <v>0</v>
      </c>
      <c r="PIF59" s="383">
        <f t="shared" si="178"/>
        <v>0</v>
      </c>
      <c r="PIG59" s="383">
        <f t="shared" si="178"/>
        <v>0</v>
      </c>
      <c r="PIH59" s="383">
        <f t="shared" si="178"/>
        <v>0</v>
      </c>
      <c r="PII59" s="383">
        <f t="shared" si="178"/>
        <v>0</v>
      </c>
      <c r="PIJ59" s="383">
        <f t="shared" si="178"/>
        <v>0</v>
      </c>
      <c r="PIK59" s="383">
        <f t="shared" si="178"/>
        <v>0</v>
      </c>
      <c r="PIL59" s="383">
        <f t="shared" si="178"/>
        <v>0</v>
      </c>
      <c r="PIM59" s="383">
        <f t="shared" si="178"/>
        <v>0</v>
      </c>
      <c r="PIN59" s="383">
        <f t="shared" si="178"/>
        <v>0</v>
      </c>
      <c r="PIO59" s="383">
        <f t="shared" si="178"/>
        <v>0</v>
      </c>
      <c r="PIP59" s="383">
        <f t="shared" si="178"/>
        <v>0</v>
      </c>
      <c r="PIQ59" s="383">
        <f t="shared" si="178"/>
        <v>0</v>
      </c>
      <c r="PIR59" s="383">
        <f t="shared" si="178"/>
        <v>0</v>
      </c>
      <c r="PIS59" s="383">
        <f t="shared" si="178"/>
        <v>0</v>
      </c>
      <c r="PIT59" s="383">
        <f t="shared" si="178"/>
        <v>0</v>
      </c>
      <c r="PIU59" s="383">
        <f t="shared" si="178"/>
        <v>0</v>
      </c>
      <c r="PIV59" s="383">
        <f t="shared" si="178"/>
        <v>0</v>
      </c>
      <c r="PIW59" s="383">
        <f t="shared" si="178"/>
        <v>0</v>
      </c>
      <c r="PIX59" s="383">
        <f t="shared" si="178"/>
        <v>0</v>
      </c>
      <c r="PIY59" s="383">
        <f t="shared" si="178"/>
        <v>0</v>
      </c>
      <c r="PIZ59" s="383">
        <f t="shared" si="178"/>
        <v>0</v>
      </c>
      <c r="PJA59" s="383">
        <f t="shared" si="178"/>
        <v>0</v>
      </c>
      <c r="PJB59" s="383">
        <f t="shared" si="178"/>
        <v>0</v>
      </c>
      <c r="PJC59" s="383">
        <f t="shared" si="178"/>
        <v>0</v>
      </c>
      <c r="PJD59" s="383">
        <f t="shared" ref="PJD59:PLO59" si="179">PJD56</f>
        <v>0</v>
      </c>
      <c r="PJE59" s="383">
        <f t="shared" si="179"/>
        <v>0</v>
      </c>
      <c r="PJF59" s="383">
        <f t="shared" si="179"/>
        <v>0</v>
      </c>
      <c r="PJG59" s="383">
        <f t="shared" si="179"/>
        <v>0</v>
      </c>
      <c r="PJH59" s="383">
        <f t="shared" si="179"/>
        <v>0</v>
      </c>
      <c r="PJI59" s="383">
        <f t="shared" si="179"/>
        <v>0</v>
      </c>
      <c r="PJJ59" s="383">
        <f t="shared" si="179"/>
        <v>0</v>
      </c>
      <c r="PJK59" s="383">
        <f t="shared" si="179"/>
        <v>0</v>
      </c>
      <c r="PJL59" s="383">
        <f t="shared" si="179"/>
        <v>0</v>
      </c>
      <c r="PJM59" s="383">
        <f t="shared" si="179"/>
        <v>0</v>
      </c>
      <c r="PJN59" s="383">
        <f t="shared" si="179"/>
        <v>0</v>
      </c>
      <c r="PJO59" s="383">
        <f t="shared" si="179"/>
        <v>0</v>
      </c>
      <c r="PJP59" s="383">
        <f t="shared" si="179"/>
        <v>0</v>
      </c>
      <c r="PJQ59" s="383">
        <f t="shared" si="179"/>
        <v>0</v>
      </c>
      <c r="PJR59" s="383">
        <f t="shared" si="179"/>
        <v>0</v>
      </c>
      <c r="PJS59" s="383">
        <f t="shared" si="179"/>
        <v>0</v>
      </c>
      <c r="PJT59" s="383">
        <f t="shared" si="179"/>
        <v>0</v>
      </c>
      <c r="PJU59" s="383">
        <f t="shared" si="179"/>
        <v>0</v>
      </c>
      <c r="PJV59" s="383">
        <f t="shared" si="179"/>
        <v>0</v>
      </c>
      <c r="PJW59" s="383">
        <f t="shared" si="179"/>
        <v>0</v>
      </c>
      <c r="PJX59" s="383">
        <f t="shared" si="179"/>
        <v>0</v>
      </c>
      <c r="PJY59" s="383">
        <f t="shared" si="179"/>
        <v>0</v>
      </c>
      <c r="PJZ59" s="383">
        <f t="shared" si="179"/>
        <v>0</v>
      </c>
      <c r="PKA59" s="383">
        <f t="shared" si="179"/>
        <v>0</v>
      </c>
      <c r="PKB59" s="383">
        <f t="shared" si="179"/>
        <v>0</v>
      </c>
      <c r="PKC59" s="383">
        <f t="shared" si="179"/>
        <v>0</v>
      </c>
      <c r="PKD59" s="383">
        <f t="shared" si="179"/>
        <v>0</v>
      </c>
      <c r="PKE59" s="383">
        <f t="shared" si="179"/>
        <v>0</v>
      </c>
      <c r="PKF59" s="383">
        <f t="shared" si="179"/>
        <v>0</v>
      </c>
      <c r="PKG59" s="383">
        <f t="shared" si="179"/>
        <v>0</v>
      </c>
      <c r="PKH59" s="383">
        <f t="shared" si="179"/>
        <v>0</v>
      </c>
      <c r="PKI59" s="383">
        <f t="shared" si="179"/>
        <v>0</v>
      </c>
      <c r="PKJ59" s="383">
        <f t="shared" si="179"/>
        <v>0</v>
      </c>
      <c r="PKK59" s="383">
        <f t="shared" si="179"/>
        <v>0</v>
      </c>
      <c r="PKL59" s="383">
        <f t="shared" si="179"/>
        <v>0</v>
      </c>
      <c r="PKM59" s="383">
        <f t="shared" si="179"/>
        <v>0</v>
      </c>
      <c r="PKN59" s="383">
        <f t="shared" si="179"/>
        <v>0</v>
      </c>
      <c r="PKO59" s="383">
        <f t="shared" si="179"/>
        <v>0</v>
      </c>
      <c r="PKP59" s="383">
        <f t="shared" si="179"/>
        <v>0</v>
      </c>
      <c r="PKQ59" s="383">
        <f t="shared" si="179"/>
        <v>0</v>
      </c>
      <c r="PKR59" s="383">
        <f t="shared" si="179"/>
        <v>0</v>
      </c>
      <c r="PKS59" s="383">
        <f t="shared" si="179"/>
        <v>0</v>
      </c>
      <c r="PKT59" s="383">
        <f t="shared" si="179"/>
        <v>0</v>
      </c>
      <c r="PKU59" s="383">
        <f t="shared" si="179"/>
        <v>0</v>
      </c>
      <c r="PKV59" s="383">
        <f t="shared" si="179"/>
        <v>0</v>
      </c>
      <c r="PKW59" s="383">
        <f t="shared" si="179"/>
        <v>0</v>
      </c>
      <c r="PKX59" s="383">
        <f t="shared" si="179"/>
        <v>0</v>
      </c>
      <c r="PKY59" s="383">
        <f t="shared" si="179"/>
        <v>0</v>
      </c>
      <c r="PKZ59" s="383">
        <f t="shared" si="179"/>
        <v>0</v>
      </c>
      <c r="PLA59" s="383">
        <f t="shared" si="179"/>
        <v>0</v>
      </c>
      <c r="PLB59" s="383">
        <f t="shared" si="179"/>
        <v>0</v>
      </c>
      <c r="PLC59" s="383">
        <f t="shared" si="179"/>
        <v>0</v>
      </c>
      <c r="PLD59" s="383">
        <f t="shared" si="179"/>
        <v>0</v>
      </c>
      <c r="PLE59" s="383">
        <f t="shared" si="179"/>
        <v>0</v>
      </c>
      <c r="PLF59" s="383">
        <f t="shared" si="179"/>
        <v>0</v>
      </c>
      <c r="PLG59" s="383">
        <f t="shared" si="179"/>
        <v>0</v>
      </c>
      <c r="PLH59" s="383">
        <f t="shared" si="179"/>
        <v>0</v>
      </c>
      <c r="PLI59" s="383">
        <f t="shared" si="179"/>
        <v>0</v>
      </c>
      <c r="PLJ59" s="383">
        <f t="shared" si="179"/>
        <v>0</v>
      </c>
      <c r="PLK59" s="383">
        <f t="shared" si="179"/>
        <v>0</v>
      </c>
      <c r="PLL59" s="383">
        <f t="shared" si="179"/>
        <v>0</v>
      </c>
      <c r="PLM59" s="383">
        <f t="shared" si="179"/>
        <v>0</v>
      </c>
      <c r="PLN59" s="383">
        <f t="shared" si="179"/>
        <v>0</v>
      </c>
      <c r="PLO59" s="383">
        <f t="shared" si="179"/>
        <v>0</v>
      </c>
      <c r="PLP59" s="383">
        <f t="shared" ref="PLP59:POA59" si="180">PLP56</f>
        <v>0</v>
      </c>
      <c r="PLQ59" s="383">
        <f t="shared" si="180"/>
        <v>0</v>
      </c>
      <c r="PLR59" s="383">
        <f t="shared" si="180"/>
        <v>0</v>
      </c>
      <c r="PLS59" s="383">
        <f t="shared" si="180"/>
        <v>0</v>
      </c>
      <c r="PLT59" s="383">
        <f t="shared" si="180"/>
        <v>0</v>
      </c>
      <c r="PLU59" s="383">
        <f t="shared" si="180"/>
        <v>0</v>
      </c>
      <c r="PLV59" s="383">
        <f t="shared" si="180"/>
        <v>0</v>
      </c>
      <c r="PLW59" s="383">
        <f t="shared" si="180"/>
        <v>0</v>
      </c>
      <c r="PLX59" s="383">
        <f t="shared" si="180"/>
        <v>0</v>
      </c>
      <c r="PLY59" s="383">
        <f t="shared" si="180"/>
        <v>0</v>
      </c>
      <c r="PLZ59" s="383">
        <f t="shared" si="180"/>
        <v>0</v>
      </c>
      <c r="PMA59" s="383">
        <f t="shared" si="180"/>
        <v>0</v>
      </c>
      <c r="PMB59" s="383">
        <f t="shared" si="180"/>
        <v>0</v>
      </c>
      <c r="PMC59" s="383">
        <f t="shared" si="180"/>
        <v>0</v>
      </c>
      <c r="PMD59" s="383">
        <f t="shared" si="180"/>
        <v>0</v>
      </c>
      <c r="PME59" s="383">
        <f t="shared" si="180"/>
        <v>0</v>
      </c>
      <c r="PMF59" s="383">
        <f t="shared" si="180"/>
        <v>0</v>
      </c>
      <c r="PMG59" s="383">
        <f t="shared" si="180"/>
        <v>0</v>
      </c>
      <c r="PMH59" s="383">
        <f t="shared" si="180"/>
        <v>0</v>
      </c>
      <c r="PMI59" s="383">
        <f t="shared" si="180"/>
        <v>0</v>
      </c>
      <c r="PMJ59" s="383">
        <f t="shared" si="180"/>
        <v>0</v>
      </c>
      <c r="PMK59" s="383">
        <f t="shared" si="180"/>
        <v>0</v>
      </c>
      <c r="PML59" s="383">
        <f t="shared" si="180"/>
        <v>0</v>
      </c>
      <c r="PMM59" s="383">
        <f t="shared" si="180"/>
        <v>0</v>
      </c>
      <c r="PMN59" s="383">
        <f t="shared" si="180"/>
        <v>0</v>
      </c>
      <c r="PMO59" s="383">
        <f t="shared" si="180"/>
        <v>0</v>
      </c>
      <c r="PMP59" s="383">
        <f t="shared" si="180"/>
        <v>0</v>
      </c>
      <c r="PMQ59" s="383">
        <f t="shared" si="180"/>
        <v>0</v>
      </c>
      <c r="PMR59" s="383">
        <f t="shared" si="180"/>
        <v>0</v>
      </c>
      <c r="PMS59" s="383">
        <f t="shared" si="180"/>
        <v>0</v>
      </c>
      <c r="PMT59" s="383">
        <f t="shared" si="180"/>
        <v>0</v>
      </c>
      <c r="PMU59" s="383">
        <f t="shared" si="180"/>
        <v>0</v>
      </c>
      <c r="PMV59" s="383">
        <f t="shared" si="180"/>
        <v>0</v>
      </c>
      <c r="PMW59" s="383">
        <f t="shared" si="180"/>
        <v>0</v>
      </c>
      <c r="PMX59" s="383">
        <f t="shared" si="180"/>
        <v>0</v>
      </c>
      <c r="PMY59" s="383">
        <f t="shared" si="180"/>
        <v>0</v>
      </c>
      <c r="PMZ59" s="383">
        <f t="shared" si="180"/>
        <v>0</v>
      </c>
      <c r="PNA59" s="383">
        <f t="shared" si="180"/>
        <v>0</v>
      </c>
      <c r="PNB59" s="383">
        <f t="shared" si="180"/>
        <v>0</v>
      </c>
      <c r="PNC59" s="383">
        <f t="shared" si="180"/>
        <v>0</v>
      </c>
      <c r="PND59" s="383">
        <f t="shared" si="180"/>
        <v>0</v>
      </c>
      <c r="PNE59" s="383">
        <f t="shared" si="180"/>
        <v>0</v>
      </c>
      <c r="PNF59" s="383">
        <f t="shared" si="180"/>
        <v>0</v>
      </c>
      <c r="PNG59" s="383">
        <f t="shared" si="180"/>
        <v>0</v>
      </c>
      <c r="PNH59" s="383">
        <f t="shared" si="180"/>
        <v>0</v>
      </c>
      <c r="PNI59" s="383">
        <f t="shared" si="180"/>
        <v>0</v>
      </c>
      <c r="PNJ59" s="383">
        <f t="shared" si="180"/>
        <v>0</v>
      </c>
      <c r="PNK59" s="383">
        <f t="shared" si="180"/>
        <v>0</v>
      </c>
      <c r="PNL59" s="383">
        <f t="shared" si="180"/>
        <v>0</v>
      </c>
      <c r="PNM59" s="383">
        <f t="shared" si="180"/>
        <v>0</v>
      </c>
      <c r="PNN59" s="383">
        <f t="shared" si="180"/>
        <v>0</v>
      </c>
      <c r="PNO59" s="383">
        <f t="shared" si="180"/>
        <v>0</v>
      </c>
      <c r="PNP59" s="383">
        <f t="shared" si="180"/>
        <v>0</v>
      </c>
      <c r="PNQ59" s="383">
        <f t="shared" si="180"/>
        <v>0</v>
      </c>
      <c r="PNR59" s="383">
        <f t="shared" si="180"/>
        <v>0</v>
      </c>
      <c r="PNS59" s="383">
        <f t="shared" si="180"/>
        <v>0</v>
      </c>
      <c r="PNT59" s="383">
        <f t="shared" si="180"/>
        <v>0</v>
      </c>
      <c r="PNU59" s="383">
        <f t="shared" si="180"/>
        <v>0</v>
      </c>
      <c r="PNV59" s="383">
        <f t="shared" si="180"/>
        <v>0</v>
      </c>
      <c r="PNW59" s="383">
        <f t="shared" si="180"/>
        <v>0</v>
      </c>
      <c r="PNX59" s="383">
        <f t="shared" si="180"/>
        <v>0</v>
      </c>
      <c r="PNY59" s="383">
        <f t="shared" si="180"/>
        <v>0</v>
      </c>
      <c r="PNZ59" s="383">
        <f t="shared" si="180"/>
        <v>0</v>
      </c>
      <c r="POA59" s="383">
        <f t="shared" si="180"/>
        <v>0</v>
      </c>
      <c r="POB59" s="383">
        <f t="shared" ref="POB59:PQM59" si="181">POB56</f>
        <v>0</v>
      </c>
      <c r="POC59" s="383">
        <f t="shared" si="181"/>
        <v>0</v>
      </c>
      <c r="POD59" s="383">
        <f t="shared" si="181"/>
        <v>0</v>
      </c>
      <c r="POE59" s="383">
        <f t="shared" si="181"/>
        <v>0</v>
      </c>
      <c r="POF59" s="383">
        <f t="shared" si="181"/>
        <v>0</v>
      </c>
      <c r="POG59" s="383">
        <f t="shared" si="181"/>
        <v>0</v>
      </c>
      <c r="POH59" s="383">
        <f t="shared" si="181"/>
        <v>0</v>
      </c>
      <c r="POI59" s="383">
        <f t="shared" si="181"/>
        <v>0</v>
      </c>
      <c r="POJ59" s="383">
        <f t="shared" si="181"/>
        <v>0</v>
      </c>
      <c r="POK59" s="383">
        <f t="shared" si="181"/>
        <v>0</v>
      </c>
      <c r="POL59" s="383">
        <f t="shared" si="181"/>
        <v>0</v>
      </c>
      <c r="POM59" s="383">
        <f t="shared" si="181"/>
        <v>0</v>
      </c>
      <c r="PON59" s="383">
        <f t="shared" si="181"/>
        <v>0</v>
      </c>
      <c r="POO59" s="383">
        <f t="shared" si="181"/>
        <v>0</v>
      </c>
      <c r="POP59" s="383">
        <f t="shared" si="181"/>
        <v>0</v>
      </c>
      <c r="POQ59" s="383">
        <f t="shared" si="181"/>
        <v>0</v>
      </c>
      <c r="POR59" s="383">
        <f t="shared" si="181"/>
        <v>0</v>
      </c>
      <c r="POS59" s="383">
        <f t="shared" si="181"/>
        <v>0</v>
      </c>
      <c r="POT59" s="383">
        <f t="shared" si="181"/>
        <v>0</v>
      </c>
      <c r="POU59" s="383">
        <f t="shared" si="181"/>
        <v>0</v>
      </c>
      <c r="POV59" s="383">
        <f t="shared" si="181"/>
        <v>0</v>
      </c>
      <c r="POW59" s="383">
        <f t="shared" si="181"/>
        <v>0</v>
      </c>
      <c r="POX59" s="383">
        <f t="shared" si="181"/>
        <v>0</v>
      </c>
      <c r="POY59" s="383">
        <f t="shared" si="181"/>
        <v>0</v>
      </c>
      <c r="POZ59" s="383">
        <f t="shared" si="181"/>
        <v>0</v>
      </c>
      <c r="PPA59" s="383">
        <f t="shared" si="181"/>
        <v>0</v>
      </c>
      <c r="PPB59" s="383">
        <f t="shared" si="181"/>
        <v>0</v>
      </c>
      <c r="PPC59" s="383">
        <f t="shared" si="181"/>
        <v>0</v>
      </c>
      <c r="PPD59" s="383">
        <f t="shared" si="181"/>
        <v>0</v>
      </c>
      <c r="PPE59" s="383">
        <f t="shared" si="181"/>
        <v>0</v>
      </c>
      <c r="PPF59" s="383">
        <f t="shared" si="181"/>
        <v>0</v>
      </c>
      <c r="PPG59" s="383">
        <f t="shared" si="181"/>
        <v>0</v>
      </c>
      <c r="PPH59" s="383">
        <f t="shared" si="181"/>
        <v>0</v>
      </c>
      <c r="PPI59" s="383">
        <f t="shared" si="181"/>
        <v>0</v>
      </c>
      <c r="PPJ59" s="383">
        <f t="shared" si="181"/>
        <v>0</v>
      </c>
      <c r="PPK59" s="383">
        <f t="shared" si="181"/>
        <v>0</v>
      </c>
      <c r="PPL59" s="383">
        <f t="shared" si="181"/>
        <v>0</v>
      </c>
      <c r="PPM59" s="383">
        <f t="shared" si="181"/>
        <v>0</v>
      </c>
      <c r="PPN59" s="383">
        <f t="shared" si="181"/>
        <v>0</v>
      </c>
      <c r="PPO59" s="383">
        <f t="shared" si="181"/>
        <v>0</v>
      </c>
      <c r="PPP59" s="383">
        <f t="shared" si="181"/>
        <v>0</v>
      </c>
      <c r="PPQ59" s="383">
        <f t="shared" si="181"/>
        <v>0</v>
      </c>
      <c r="PPR59" s="383">
        <f t="shared" si="181"/>
        <v>0</v>
      </c>
      <c r="PPS59" s="383">
        <f t="shared" si="181"/>
        <v>0</v>
      </c>
      <c r="PPT59" s="383">
        <f t="shared" si="181"/>
        <v>0</v>
      </c>
      <c r="PPU59" s="383">
        <f t="shared" si="181"/>
        <v>0</v>
      </c>
      <c r="PPV59" s="383">
        <f t="shared" si="181"/>
        <v>0</v>
      </c>
      <c r="PPW59" s="383">
        <f t="shared" si="181"/>
        <v>0</v>
      </c>
      <c r="PPX59" s="383">
        <f t="shared" si="181"/>
        <v>0</v>
      </c>
      <c r="PPY59" s="383">
        <f t="shared" si="181"/>
        <v>0</v>
      </c>
      <c r="PPZ59" s="383">
        <f t="shared" si="181"/>
        <v>0</v>
      </c>
      <c r="PQA59" s="383">
        <f t="shared" si="181"/>
        <v>0</v>
      </c>
      <c r="PQB59" s="383">
        <f t="shared" si="181"/>
        <v>0</v>
      </c>
      <c r="PQC59" s="383">
        <f t="shared" si="181"/>
        <v>0</v>
      </c>
      <c r="PQD59" s="383">
        <f t="shared" si="181"/>
        <v>0</v>
      </c>
      <c r="PQE59" s="383">
        <f t="shared" si="181"/>
        <v>0</v>
      </c>
      <c r="PQF59" s="383">
        <f t="shared" si="181"/>
        <v>0</v>
      </c>
      <c r="PQG59" s="383">
        <f t="shared" si="181"/>
        <v>0</v>
      </c>
      <c r="PQH59" s="383">
        <f t="shared" si="181"/>
        <v>0</v>
      </c>
      <c r="PQI59" s="383">
        <f t="shared" si="181"/>
        <v>0</v>
      </c>
      <c r="PQJ59" s="383">
        <f t="shared" si="181"/>
        <v>0</v>
      </c>
      <c r="PQK59" s="383">
        <f t="shared" si="181"/>
        <v>0</v>
      </c>
      <c r="PQL59" s="383">
        <f t="shared" si="181"/>
        <v>0</v>
      </c>
      <c r="PQM59" s="383">
        <f t="shared" si="181"/>
        <v>0</v>
      </c>
      <c r="PQN59" s="383">
        <f t="shared" ref="PQN59:PSY59" si="182">PQN56</f>
        <v>0</v>
      </c>
      <c r="PQO59" s="383">
        <f t="shared" si="182"/>
        <v>0</v>
      </c>
      <c r="PQP59" s="383">
        <f t="shared" si="182"/>
        <v>0</v>
      </c>
      <c r="PQQ59" s="383">
        <f t="shared" si="182"/>
        <v>0</v>
      </c>
      <c r="PQR59" s="383">
        <f t="shared" si="182"/>
        <v>0</v>
      </c>
      <c r="PQS59" s="383">
        <f t="shared" si="182"/>
        <v>0</v>
      </c>
      <c r="PQT59" s="383">
        <f t="shared" si="182"/>
        <v>0</v>
      </c>
      <c r="PQU59" s="383">
        <f t="shared" si="182"/>
        <v>0</v>
      </c>
      <c r="PQV59" s="383">
        <f t="shared" si="182"/>
        <v>0</v>
      </c>
      <c r="PQW59" s="383">
        <f t="shared" si="182"/>
        <v>0</v>
      </c>
      <c r="PQX59" s="383">
        <f t="shared" si="182"/>
        <v>0</v>
      </c>
      <c r="PQY59" s="383">
        <f t="shared" si="182"/>
        <v>0</v>
      </c>
      <c r="PQZ59" s="383">
        <f t="shared" si="182"/>
        <v>0</v>
      </c>
      <c r="PRA59" s="383">
        <f t="shared" si="182"/>
        <v>0</v>
      </c>
      <c r="PRB59" s="383">
        <f t="shared" si="182"/>
        <v>0</v>
      </c>
      <c r="PRC59" s="383">
        <f t="shared" si="182"/>
        <v>0</v>
      </c>
      <c r="PRD59" s="383">
        <f t="shared" si="182"/>
        <v>0</v>
      </c>
      <c r="PRE59" s="383">
        <f t="shared" si="182"/>
        <v>0</v>
      </c>
      <c r="PRF59" s="383">
        <f t="shared" si="182"/>
        <v>0</v>
      </c>
      <c r="PRG59" s="383">
        <f t="shared" si="182"/>
        <v>0</v>
      </c>
      <c r="PRH59" s="383">
        <f t="shared" si="182"/>
        <v>0</v>
      </c>
      <c r="PRI59" s="383">
        <f t="shared" si="182"/>
        <v>0</v>
      </c>
      <c r="PRJ59" s="383">
        <f t="shared" si="182"/>
        <v>0</v>
      </c>
      <c r="PRK59" s="383">
        <f t="shared" si="182"/>
        <v>0</v>
      </c>
      <c r="PRL59" s="383">
        <f t="shared" si="182"/>
        <v>0</v>
      </c>
      <c r="PRM59" s="383">
        <f t="shared" si="182"/>
        <v>0</v>
      </c>
      <c r="PRN59" s="383">
        <f t="shared" si="182"/>
        <v>0</v>
      </c>
      <c r="PRO59" s="383">
        <f t="shared" si="182"/>
        <v>0</v>
      </c>
      <c r="PRP59" s="383">
        <f t="shared" si="182"/>
        <v>0</v>
      </c>
      <c r="PRQ59" s="383">
        <f t="shared" si="182"/>
        <v>0</v>
      </c>
      <c r="PRR59" s="383">
        <f t="shared" si="182"/>
        <v>0</v>
      </c>
      <c r="PRS59" s="383">
        <f t="shared" si="182"/>
        <v>0</v>
      </c>
      <c r="PRT59" s="383">
        <f t="shared" si="182"/>
        <v>0</v>
      </c>
      <c r="PRU59" s="383">
        <f t="shared" si="182"/>
        <v>0</v>
      </c>
      <c r="PRV59" s="383">
        <f t="shared" si="182"/>
        <v>0</v>
      </c>
      <c r="PRW59" s="383">
        <f t="shared" si="182"/>
        <v>0</v>
      </c>
      <c r="PRX59" s="383">
        <f t="shared" si="182"/>
        <v>0</v>
      </c>
      <c r="PRY59" s="383">
        <f t="shared" si="182"/>
        <v>0</v>
      </c>
      <c r="PRZ59" s="383">
        <f t="shared" si="182"/>
        <v>0</v>
      </c>
      <c r="PSA59" s="383">
        <f t="shared" si="182"/>
        <v>0</v>
      </c>
      <c r="PSB59" s="383">
        <f t="shared" si="182"/>
        <v>0</v>
      </c>
      <c r="PSC59" s="383">
        <f t="shared" si="182"/>
        <v>0</v>
      </c>
      <c r="PSD59" s="383">
        <f t="shared" si="182"/>
        <v>0</v>
      </c>
      <c r="PSE59" s="383">
        <f t="shared" si="182"/>
        <v>0</v>
      </c>
      <c r="PSF59" s="383">
        <f t="shared" si="182"/>
        <v>0</v>
      </c>
      <c r="PSG59" s="383">
        <f t="shared" si="182"/>
        <v>0</v>
      </c>
      <c r="PSH59" s="383">
        <f t="shared" si="182"/>
        <v>0</v>
      </c>
      <c r="PSI59" s="383">
        <f t="shared" si="182"/>
        <v>0</v>
      </c>
      <c r="PSJ59" s="383">
        <f t="shared" si="182"/>
        <v>0</v>
      </c>
      <c r="PSK59" s="383">
        <f t="shared" si="182"/>
        <v>0</v>
      </c>
      <c r="PSL59" s="383">
        <f t="shared" si="182"/>
        <v>0</v>
      </c>
      <c r="PSM59" s="383">
        <f t="shared" si="182"/>
        <v>0</v>
      </c>
      <c r="PSN59" s="383">
        <f t="shared" si="182"/>
        <v>0</v>
      </c>
      <c r="PSO59" s="383">
        <f t="shared" si="182"/>
        <v>0</v>
      </c>
      <c r="PSP59" s="383">
        <f t="shared" si="182"/>
        <v>0</v>
      </c>
      <c r="PSQ59" s="383">
        <f t="shared" si="182"/>
        <v>0</v>
      </c>
      <c r="PSR59" s="383">
        <f t="shared" si="182"/>
        <v>0</v>
      </c>
      <c r="PSS59" s="383">
        <f t="shared" si="182"/>
        <v>0</v>
      </c>
      <c r="PST59" s="383">
        <f t="shared" si="182"/>
        <v>0</v>
      </c>
      <c r="PSU59" s="383">
        <f t="shared" si="182"/>
        <v>0</v>
      </c>
      <c r="PSV59" s="383">
        <f t="shared" si="182"/>
        <v>0</v>
      </c>
      <c r="PSW59" s="383">
        <f t="shared" si="182"/>
        <v>0</v>
      </c>
      <c r="PSX59" s="383">
        <f t="shared" si="182"/>
        <v>0</v>
      </c>
      <c r="PSY59" s="383">
        <f t="shared" si="182"/>
        <v>0</v>
      </c>
      <c r="PSZ59" s="383">
        <f t="shared" ref="PSZ59:PVK59" si="183">PSZ56</f>
        <v>0</v>
      </c>
      <c r="PTA59" s="383">
        <f t="shared" si="183"/>
        <v>0</v>
      </c>
      <c r="PTB59" s="383">
        <f t="shared" si="183"/>
        <v>0</v>
      </c>
      <c r="PTC59" s="383">
        <f t="shared" si="183"/>
        <v>0</v>
      </c>
      <c r="PTD59" s="383">
        <f t="shared" si="183"/>
        <v>0</v>
      </c>
      <c r="PTE59" s="383">
        <f t="shared" si="183"/>
        <v>0</v>
      </c>
      <c r="PTF59" s="383">
        <f t="shared" si="183"/>
        <v>0</v>
      </c>
      <c r="PTG59" s="383">
        <f t="shared" si="183"/>
        <v>0</v>
      </c>
      <c r="PTH59" s="383">
        <f t="shared" si="183"/>
        <v>0</v>
      </c>
      <c r="PTI59" s="383">
        <f t="shared" si="183"/>
        <v>0</v>
      </c>
      <c r="PTJ59" s="383">
        <f t="shared" si="183"/>
        <v>0</v>
      </c>
      <c r="PTK59" s="383">
        <f t="shared" si="183"/>
        <v>0</v>
      </c>
      <c r="PTL59" s="383">
        <f t="shared" si="183"/>
        <v>0</v>
      </c>
      <c r="PTM59" s="383">
        <f t="shared" si="183"/>
        <v>0</v>
      </c>
      <c r="PTN59" s="383">
        <f t="shared" si="183"/>
        <v>0</v>
      </c>
      <c r="PTO59" s="383">
        <f t="shared" si="183"/>
        <v>0</v>
      </c>
      <c r="PTP59" s="383">
        <f t="shared" si="183"/>
        <v>0</v>
      </c>
      <c r="PTQ59" s="383">
        <f t="shared" si="183"/>
        <v>0</v>
      </c>
      <c r="PTR59" s="383">
        <f t="shared" si="183"/>
        <v>0</v>
      </c>
      <c r="PTS59" s="383">
        <f t="shared" si="183"/>
        <v>0</v>
      </c>
      <c r="PTT59" s="383">
        <f t="shared" si="183"/>
        <v>0</v>
      </c>
      <c r="PTU59" s="383">
        <f t="shared" si="183"/>
        <v>0</v>
      </c>
      <c r="PTV59" s="383">
        <f t="shared" si="183"/>
        <v>0</v>
      </c>
      <c r="PTW59" s="383">
        <f t="shared" si="183"/>
        <v>0</v>
      </c>
      <c r="PTX59" s="383">
        <f t="shared" si="183"/>
        <v>0</v>
      </c>
      <c r="PTY59" s="383">
        <f t="shared" si="183"/>
        <v>0</v>
      </c>
      <c r="PTZ59" s="383">
        <f t="shared" si="183"/>
        <v>0</v>
      </c>
      <c r="PUA59" s="383">
        <f t="shared" si="183"/>
        <v>0</v>
      </c>
      <c r="PUB59" s="383">
        <f t="shared" si="183"/>
        <v>0</v>
      </c>
      <c r="PUC59" s="383">
        <f t="shared" si="183"/>
        <v>0</v>
      </c>
      <c r="PUD59" s="383">
        <f t="shared" si="183"/>
        <v>0</v>
      </c>
      <c r="PUE59" s="383">
        <f t="shared" si="183"/>
        <v>0</v>
      </c>
      <c r="PUF59" s="383">
        <f t="shared" si="183"/>
        <v>0</v>
      </c>
      <c r="PUG59" s="383">
        <f t="shared" si="183"/>
        <v>0</v>
      </c>
      <c r="PUH59" s="383">
        <f t="shared" si="183"/>
        <v>0</v>
      </c>
      <c r="PUI59" s="383">
        <f t="shared" si="183"/>
        <v>0</v>
      </c>
      <c r="PUJ59" s="383">
        <f t="shared" si="183"/>
        <v>0</v>
      </c>
      <c r="PUK59" s="383">
        <f t="shared" si="183"/>
        <v>0</v>
      </c>
      <c r="PUL59" s="383">
        <f t="shared" si="183"/>
        <v>0</v>
      </c>
      <c r="PUM59" s="383">
        <f t="shared" si="183"/>
        <v>0</v>
      </c>
      <c r="PUN59" s="383">
        <f t="shared" si="183"/>
        <v>0</v>
      </c>
      <c r="PUO59" s="383">
        <f t="shared" si="183"/>
        <v>0</v>
      </c>
      <c r="PUP59" s="383">
        <f t="shared" si="183"/>
        <v>0</v>
      </c>
      <c r="PUQ59" s="383">
        <f t="shared" si="183"/>
        <v>0</v>
      </c>
      <c r="PUR59" s="383">
        <f t="shared" si="183"/>
        <v>0</v>
      </c>
      <c r="PUS59" s="383">
        <f t="shared" si="183"/>
        <v>0</v>
      </c>
      <c r="PUT59" s="383">
        <f t="shared" si="183"/>
        <v>0</v>
      </c>
      <c r="PUU59" s="383">
        <f t="shared" si="183"/>
        <v>0</v>
      </c>
      <c r="PUV59" s="383">
        <f t="shared" si="183"/>
        <v>0</v>
      </c>
      <c r="PUW59" s="383">
        <f t="shared" si="183"/>
        <v>0</v>
      </c>
      <c r="PUX59" s="383">
        <f t="shared" si="183"/>
        <v>0</v>
      </c>
      <c r="PUY59" s="383">
        <f t="shared" si="183"/>
        <v>0</v>
      </c>
      <c r="PUZ59" s="383">
        <f t="shared" si="183"/>
        <v>0</v>
      </c>
      <c r="PVA59" s="383">
        <f t="shared" si="183"/>
        <v>0</v>
      </c>
      <c r="PVB59" s="383">
        <f t="shared" si="183"/>
        <v>0</v>
      </c>
      <c r="PVC59" s="383">
        <f t="shared" si="183"/>
        <v>0</v>
      </c>
      <c r="PVD59" s="383">
        <f t="shared" si="183"/>
        <v>0</v>
      </c>
      <c r="PVE59" s="383">
        <f t="shared" si="183"/>
        <v>0</v>
      </c>
      <c r="PVF59" s="383">
        <f t="shared" si="183"/>
        <v>0</v>
      </c>
      <c r="PVG59" s="383">
        <f t="shared" si="183"/>
        <v>0</v>
      </c>
      <c r="PVH59" s="383">
        <f t="shared" si="183"/>
        <v>0</v>
      </c>
      <c r="PVI59" s="383">
        <f t="shared" si="183"/>
        <v>0</v>
      </c>
      <c r="PVJ59" s="383">
        <f t="shared" si="183"/>
        <v>0</v>
      </c>
      <c r="PVK59" s="383">
        <f t="shared" si="183"/>
        <v>0</v>
      </c>
      <c r="PVL59" s="383">
        <f t="shared" ref="PVL59:PXW59" si="184">PVL56</f>
        <v>0</v>
      </c>
      <c r="PVM59" s="383">
        <f t="shared" si="184"/>
        <v>0</v>
      </c>
      <c r="PVN59" s="383">
        <f t="shared" si="184"/>
        <v>0</v>
      </c>
      <c r="PVO59" s="383">
        <f t="shared" si="184"/>
        <v>0</v>
      </c>
      <c r="PVP59" s="383">
        <f t="shared" si="184"/>
        <v>0</v>
      </c>
      <c r="PVQ59" s="383">
        <f t="shared" si="184"/>
        <v>0</v>
      </c>
      <c r="PVR59" s="383">
        <f t="shared" si="184"/>
        <v>0</v>
      </c>
      <c r="PVS59" s="383">
        <f t="shared" si="184"/>
        <v>0</v>
      </c>
      <c r="PVT59" s="383">
        <f t="shared" si="184"/>
        <v>0</v>
      </c>
      <c r="PVU59" s="383">
        <f t="shared" si="184"/>
        <v>0</v>
      </c>
      <c r="PVV59" s="383">
        <f t="shared" si="184"/>
        <v>0</v>
      </c>
      <c r="PVW59" s="383">
        <f t="shared" si="184"/>
        <v>0</v>
      </c>
      <c r="PVX59" s="383">
        <f t="shared" si="184"/>
        <v>0</v>
      </c>
      <c r="PVY59" s="383">
        <f t="shared" si="184"/>
        <v>0</v>
      </c>
      <c r="PVZ59" s="383">
        <f t="shared" si="184"/>
        <v>0</v>
      </c>
      <c r="PWA59" s="383">
        <f t="shared" si="184"/>
        <v>0</v>
      </c>
      <c r="PWB59" s="383">
        <f t="shared" si="184"/>
        <v>0</v>
      </c>
      <c r="PWC59" s="383">
        <f t="shared" si="184"/>
        <v>0</v>
      </c>
      <c r="PWD59" s="383">
        <f t="shared" si="184"/>
        <v>0</v>
      </c>
      <c r="PWE59" s="383">
        <f t="shared" si="184"/>
        <v>0</v>
      </c>
      <c r="PWF59" s="383">
        <f t="shared" si="184"/>
        <v>0</v>
      </c>
      <c r="PWG59" s="383">
        <f t="shared" si="184"/>
        <v>0</v>
      </c>
      <c r="PWH59" s="383">
        <f t="shared" si="184"/>
        <v>0</v>
      </c>
      <c r="PWI59" s="383">
        <f t="shared" si="184"/>
        <v>0</v>
      </c>
      <c r="PWJ59" s="383">
        <f t="shared" si="184"/>
        <v>0</v>
      </c>
      <c r="PWK59" s="383">
        <f t="shared" si="184"/>
        <v>0</v>
      </c>
      <c r="PWL59" s="383">
        <f t="shared" si="184"/>
        <v>0</v>
      </c>
      <c r="PWM59" s="383">
        <f t="shared" si="184"/>
        <v>0</v>
      </c>
      <c r="PWN59" s="383">
        <f t="shared" si="184"/>
        <v>0</v>
      </c>
      <c r="PWO59" s="383">
        <f t="shared" si="184"/>
        <v>0</v>
      </c>
      <c r="PWP59" s="383">
        <f t="shared" si="184"/>
        <v>0</v>
      </c>
      <c r="PWQ59" s="383">
        <f t="shared" si="184"/>
        <v>0</v>
      </c>
      <c r="PWR59" s="383">
        <f t="shared" si="184"/>
        <v>0</v>
      </c>
      <c r="PWS59" s="383">
        <f t="shared" si="184"/>
        <v>0</v>
      </c>
      <c r="PWT59" s="383">
        <f t="shared" si="184"/>
        <v>0</v>
      </c>
      <c r="PWU59" s="383">
        <f t="shared" si="184"/>
        <v>0</v>
      </c>
      <c r="PWV59" s="383">
        <f t="shared" si="184"/>
        <v>0</v>
      </c>
      <c r="PWW59" s="383">
        <f t="shared" si="184"/>
        <v>0</v>
      </c>
      <c r="PWX59" s="383">
        <f t="shared" si="184"/>
        <v>0</v>
      </c>
      <c r="PWY59" s="383">
        <f t="shared" si="184"/>
        <v>0</v>
      </c>
      <c r="PWZ59" s="383">
        <f t="shared" si="184"/>
        <v>0</v>
      </c>
      <c r="PXA59" s="383">
        <f t="shared" si="184"/>
        <v>0</v>
      </c>
      <c r="PXB59" s="383">
        <f t="shared" si="184"/>
        <v>0</v>
      </c>
      <c r="PXC59" s="383">
        <f t="shared" si="184"/>
        <v>0</v>
      </c>
      <c r="PXD59" s="383">
        <f t="shared" si="184"/>
        <v>0</v>
      </c>
      <c r="PXE59" s="383">
        <f t="shared" si="184"/>
        <v>0</v>
      </c>
      <c r="PXF59" s="383">
        <f t="shared" si="184"/>
        <v>0</v>
      </c>
      <c r="PXG59" s="383">
        <f t="shared" si="184"/>
        <v>0</v>
      </c>
      <c r="PXH59" s="383">
        <f t="shared" si="184"/>
        <v>0</v>
      </c>
      <c r="PXI59" s="383">
        <f t="shared" si="184"/>
        <v>0</v>
      </c>
      <c r="PXJ59" s="383">
        <f t="shared" si="184"/>
        <v>0</v>
      </c>
      <c r="PXK59" s="383">
        <f t="shared" si="184"/>
        <v>0</v>
      </c>
      <c r="PXL59" s="383">
        <f t="shared" si="184"/>
        <v>0</v>
      </c>
      <c r="PXM59" s="383">
        <f t="shared" si="184"/>
        <v>0</v>
      </c>
      <c r="PXN59" s="383">
        <f t="shared" si="184"/>
        <v>0</v>
      </c>
      <c r="PXO59" s="383">
        <f t="shared" si="184"/>
        <v>0</v>
      </c>
      <c r="PXP59" s="383">
        <f t="shared" si="184"/>
        <v>0</v>
      </c>
      <c r="PXQ59" s="383">
        <f t="shared" si="184"/>
        <v>0</v>
      </c>
      <c r="PXR59" s="383">
        <f t="shared" si="184"/>
        <v>0</v>
      </c>
      <c r="PXS59" s="383">
        <f t="shared" si="184"/>
        <v>0</v>
      </c>
      <c r="PXT59" s="383">
        <f t="shared" si="184"/>
        <v>0</v>
      </c>
      <c r="PXU59" s="383">
        <f t="shared" si="184"/>
        <v>0</v>
      </c>
      <c r="PXV59" s="383">
        <f t="shared" si="184"/>
        <v>0</v>
      </c>
      <c r="PXW59" s="383">
        <f t="shared" si="184"/>
        <v>0</v>
      </c>
      <c r="PXX59" s="383">
        <f t="shared" ref="PXX59:QAI59" si="185">PXX56</f>
        <v>0</v>
      </c>
      <c r="PXY59" s="383">
        <f t="shared" si="185"/>
        <v>0</v>
      </c>
      <c r="PXZ59" s="383">
        <f t="shared" si="185"/>
        <v>0</v>
      </c>
      <c r="PYA59" s="383">
        <f t="shared" si="185"/>
        <v>0</v>
      </c>
      <c r="PYB59" s="383">
        <f t="shared" si="185"/>
        <v>0</v>
      </c>
      <c r="PYC59" s="383">
        <f t="shared" si="185"/>
        <v>0</v>
      </c>
      <c r="PYD59" s="383">
        <f t="shared" si="185"/>
        <v>0</v>
      </c>
      <c r="PYE59" s="383">
        <f t="shared" si="185"/>
        <v>0</v>
      </c>
      <c r="PYF59" s="383">
        <f t="shared" si="185"/>
        <v>0</v>
      </c>
      <c r="PYG59" s="383">
        <f t="shared" si="185"/>
        <v>0</v>
      </c>
      <c r="PYH59" s="383">
        <f t="shared" si="185"/>
        <v>0</v>
      </c>
      <c r="PYI59" s="383">
        <f t="shared" si="185"/>
        <v>0</v>
      </c>
      <c r="PYJ59" s="383">
        <f t="shared" si="185"/>
        <v>0</v>
      </c>
      <c r="PYK59" s="383">
        <f t="shared" si="185"/>
        <v>0</v>
      </c>
      <c r="PYL59" s="383">
        <f t="shared" si="185"/>
        <v>0</v>
      </c>
      <c r="PYM59" s="383">
        <f t="shared" si="185"/>
        <v>0</v>
      </c>
      <c r="PYN59" s="383">
        <f t="shared" si="185"/>
        <v>0</v>
      </c>
      <c r="PYO59" s="383">
        <f t="shared" si="185"/>
        <v>0</v>
      </c>
      <c r="PYP59" s="383">
        <f t="shared" si="185"/>
        <v>0</v>
      </c>
      <c r="PYQ59" s="383">
        <f t="shared" si="185"/>
        <v>0</v>
      </c>
      <c r="PYR59" s="383">
        <f t="shared" si="185"/>
        <v>0</v>
      </c>
      <c r="PYS59" s="383">
        <f t="shared" si="185"/>
        <v>0</v>
      </c>
      <c r="PYT59" s="383">
        <f t="shared" si="185"/>
        <v>0</v>
      </c>
      <c r="PYU59" s="383">
        <f t="shared" si="185"/>
        <v>0</v>
      </c>
      <c r="PYV59" s="383">
        <f t="shared" si="185"/>
        <v>0</v>
      </c>
      <c r="PYW59" s="383">
        <f t="shared" si="185"/>
        <v>0</v>
      </c>
      <c r="PYX59" s="383">
        <f t="shared" si="185"/>
        <v>0</v>
      </c>
      <c r="PYY59" s="383">
        <f t="shared" si="185"/>
        <v>0</v>
      </c>
      <c r="PYZ59" s="383">
        <f t="shared" si="185"/>
        <v>0</v>
      </c>
      <c r="PZA59" s="383">
        <f t="shared" si="185"/>
        <v>0</v>
      </c>
      <c r="PZB59" s="383">
        <f t="shared" si="185"/>
        <v>0</v>
      </c>
      <c r="PZC59" s="383">
        <f t="shared" si="185"/>
        <v>0</v>
      </c>
      <c r="PZD59" s="383">
        <f t="shared" si="185"/>
        <v>0</v>
      </c>
      <c r="PZE59" s="383">
        <f t="shared" si="185"/>
        <v>0</v>
      </c>
      <c r="PZF59" s="383">
        <f t="shared" si="185"/>
        <v>0</v>
      </c>
      <c r="PZG59" s="383">
        <f t="shared" si="185"/>
        <v>0</v>
      </c>
      <c r="PZH59" s="383">
        <f t="shared" si="185"/>
        <v>0</v>
      </c>
      <c r="PZI59" s="383">
        <f t="shared" si="185"/>
        <v>0</v>
      </c>
      <c r="PZJ59" s="383">
        <f t="shared" si="185"/>
        <v>0</v>
      </c>
      <c r="PZK59" s="383">
        <f t="shared" si="185"/>
        <v>0</v>
      </c>
      <c r="PZL59" s="383">
        <f t="shared" si="185"/>
        <v>0</v>
      </c>
      <c r="PZM59" s="383">
        <f t="shared" si="185"/>
        <v>0</v>
      </c>
      <c r="PZN59" s="383">
        <f t="shared" si="185"/>
        <v>0</v>
      </c>
      <c r="PZO59" s="383">
        <f t="shared" si="185"/>
        <v>0</v>
      </c>
      <c r="PZP59" s="383">
        <f t="shared" si="185"/>
        <v>0</v>
      </c>
      <c r="PZQ59" s="383">
        <f t="shared" si="185"/>
        <v>0</v>
      </c>
      <c r="PZR59" s="383">
        <f t="shared" si="185"/>
        <v>0</v>
      </c>
      <c r="PZS59" s="383">
        <f t="shared" si="185"/>
        <v>0</v>
      </c>
      <c r="PZT59" s="383">
        <f t="shared" si="185"/>
        <v>0</v>
      </c>
      <c r="PZU59" s="383">
        <f t="shared" si="185"/>
        <v>0</v>
      </c>
      <c r="PZV59" s="383">
        <f t="shared" si="185"/>
        <v>0</v>
      </c>
      <c r="PZW59" s="383">
        <f t="shared" si="185"/>
        <v>0</v>
      </c>
      <c r="PZX59" s="383">
        <f t="shared" si="185"/>
        <v>0</v>
      </c>
      <c r="PZY59" s="383">
        <f t="shared" si="185"/>
        <v>0</v>
      </c>
      <c r="PZZ59" s="383">
        <f t="shared" si="185"/>
        <v>0</v>
      </c>
      <c r="QAA59" s="383">
        <f t="shared" si="185"/>
        <v>0</v>
      </c>
      <c r="QAB59" s="383">
        <f t="shared" si="185"/>
        <v>0</v>
      </c>
      <c r="QAC59" s="383">
        <f t="shared" si="185"/>
        <v>0</v>
      </c>
      <c r="QAD59" s="383">
        <f t="shared" si="185"/>
        <v>0</v>
      </c>
      <c r="QAE59" s="383">
        <f t="shared" si="185"/>
        <v>0</v>
      </c>
      <c r="QAF59" s="383">
        <f t="shared" si="185"/>
        <v>0</v>
      </c>
      <c r="QAG59" s="383">
        <f t="shared" si="185"/>
        <v>0</v>
      </c>
      <c r="QAH59" s="383">
        <f t="shared" si="185"/>
        <v>0</v>
      </c>
      <c r="QAI59" s="383">
        <f t="shared" si="185"/>
        <v>0</v>
      </c>
      <c r="QAJ59" s="383">
        <f t="shared" ref="QAJ59:QCU59" si="186">QAJ56</f>
        <v>0</v>
      </c>
      <c r="QAK59" s="383">
        <f t="shared" si="186"/>
        <v>0</v>
      </c>
      <c r="QAL59" s="383">
        <f t="shared" si="186"/>
        <v>0</v>
      </c>
      <c r="QAM59" s="383">
        <f t="shared" si="186"/>
        <v>0</v>
      </c>
      <c r="QAN59" s="383">
        <f t="shared" si="186"/>
        <v>0</v>
      </c>
      <c r="QAO59" s="383">
        <f t="shared" si="186"/>
        <v>0</v>
      </c>
      <c r="QAP59" s="383">
        <f t="shared" si="186"/>
        <v>0</v>
      </c>
      <c r="QAQ59" s="383">
        <f t="shared" si="186"/>
        <v>0</v>
      </c>
      <c r="QAR59" s="383">
        <f t="shared" si="186"/>
        <v>0</v>
      </c>
      <c r="QAS59" s="383">
        <f t="shared" si="186"/>
        <v>0</v>
      </c>
      <c r="QAT59" s="383">
        <f t="shared" si="186"/>
        <v>0</v>
      </c>
      <c r="QAU59" s="383">
        <f t="shared" si="186"/>
        <v>0</v>
      </c>
      <c r="QAV59" s="383">
        <f t="shared" si="186"/>
        <v>0</v>
      </c>
      <c r="QAW59" s="383">
        <f t="shared" si="186"/>
        <v>0</v>
      </c>
      <c r="QAX59" s="383">
        <f t="shared" si="186"/>
        <v>0</v>
      </c>
      <c r="QAY59" s="383">
        <f t="shared" si="186"/>
        <v>0</v>
      </c>
      <c r="QAZ59" s="383">
        <f t="shared" si="186"/>
        <v>0</v>
      </c>
      <c r="QBA59" s="383">
        <f t="shared" si="186"/>
        <v>0</v>
      </c>
      <c r="QBB59" s="383">
        <f t="shared" si="186"/>
        <v>0</v>
      </c>
      <c r="QBC59" s="383">
        <f t="shared" si="186"/>
        <v>0</v>
      </c>
      <c r="QBD59" s="383">
        <f t="shared" si="186"/>
        <v>0</v>
      </c>
      <c r="QBE59" s="383">
        <f t="shared" si="186"/>
        <v>0</v>
      </c>
      <c r="QBF59" s="383">
        <f t="shared" si="186"/>
        <v>0</v>
      </c>
      <c r="QBG59" s="383">
        <f t="shared" si="186"/>
        <v>0</v>
      </c>
      <c r="QBH59" s="383">
        <f t="shared" si="186"/>
        <v>0</v>
      </c>
      <c r="QBI59" s="383">
        <f t="shared" si="186"/>
        <v>0</v>
      </c>
      <c r="QBJ59" s="383">
        <f t="shared" si="186"/>
        <v>0</v>
      </c>
      <c r="QBK59" s="383">
        <f t="shared" si="186"/>
        <v>0</v>
      </c>
      <c r="QBL59" s="383">
        <f t="shared" si="186"/>
        <v>0</v>
      </c>
      <c r="QBM59" s="383">
        <f t="shared" si="186"/>
        <v>0</v>
      </c>
      <c r="QBN59" s="383">
        <f t="shared" si="186"/>
        <v>0</v>
      </c>
      <c r="QBO59" s="383">
        <f t="shared" si="186"/>
        <v>0</v>
      </c>
      <c r="QBP59" s="383">
        <f t="shared" si="186"/>
        <v>0</v>
      </c>
      <c r="QBQ59" s="383">
        <f t="shared" si="186"/>
        <v>0</v>
      </c>
      <c r="QBR59" s="383">
        <f t="shared" si="186"/>
        <v>0</v>
      </c>
      <c r="QBS59" s="383">
        <f t="shared" si="186"/>
        <v>0</v>
      </c>
      <c r="QBT59" s="383">
        <f t="shared" si="186"/>
        <v>0</v>
      </c>
      <c r="QBU59" s="383">
        <f t="shared" si="186"/>
        <v>0</v>
      </c>
      <c r="QBV59" s="383">
        <f t="shared" si="186"/>
        <v>0</v>
      </c>
      <c r="QBW59" s="383">
        <f t="shared" si="186"/>
        <v>0</v>
      </c>
      <c r="QBX59" s="383">
        <f t="shared" si="186"/>
        <v>0</v>
      </c>
      <c r="QBY59" s="383">
        <f t="shared" si="186"/>
        <v>0</v>
      </c>
      <c r="QBZ59" s="383">
        <f t="shared" si="186"/>
        <v>0</v>
      </c>
      <c r="QCA59" s="383">
        <f t="shared" si="186"/>
        <v>0</v>
      </c>
      <c r="QCB59" s="383">
        <f t="shared" si="186"/>
        <v>0</v>
      </c>
      <c r="QCC59" s="383">
        <f t="shared" si="186"/>
        <v>0</v>
      </c>
      <c r="QCD59" s="383">
        <f t="shared" si="186"/>
        <v>0</v>
      </c>
      <c r="QCE59" s="383">
        <f t="shared" si="186"/>
        <v>0</v>
      </c>
      <c r="QCF59" s="383">
        <f t="shared" si="186"/>
        <v>0</v>
      </c>
      <c r="QCG59" s="383">
        <f t="shared" si="186"/>
        <v>0</v>
      </c>
      <c r="QCH59" s="383">
        <f t="shared" si="186"/>
        <v>0</v>
      </c>
      <c r="QCI59" s="383">
        <f t="shared" si="186"/>
        <v>0</v>
      </c>
      <c r="QCJ59" s="383">
        <f t="shared" si="186"/>
        <v>0</v>
      </c>
      <c r="QCK59" s="383">
        <f t="shared" si="186"/>
        <v>0</v>
      </c>
      <c r="QCL59" s="383">
        <f t="shared" si="186"/>
        <v>0</v>
      </c>
      <c r="QCM59" s="383">
        <f t="shared" si="186"/>
        <v>0</v>
      </c>
      <c r="QCN59" s="383">
        <f t="shared" si="186"/>
        <v>0</v>
      </c>
      <c r="QCO59" s="383">
        <f t="shared" si="186"/>
        <v>0</v>
      </c>
      <c r="QCP59" s="383">
        <f t="shared" si="186"/>
        <v>0</v>
      </c>
      <c r="QCQ59" s="383">
        <f t="shared" si="186"/>
        <v>0</v>
      </c>
      <c r="QCR59" s="383">
        <f t="shared" si="186"/>
        <v>0</v>
      </c>
      <c r="QCS59" s="383">
        <f t="shared" si="186"/>
        <v>0</v>
      </c>
      <c r="QCT59" s="383">
        <f t="shared" si="186"/>
        <v>0</v>
      </c>
      <c r="QCU59" s="383">
        <f t="shared" si="186"/>
        <v>0</v>
      </c>
      <c r="QCV59" s="383">
        <f t="shared" ref="QCV59:QFG59" si="187">QCV56</f>
        <v>0</v>
      </c>
      <c r="QCW59" s="383">
        <f t="shared" si="187"/>
        <v>0</v>
      </c>
      <c r="QCX59" s="383">
        <f t="shared" si="187"/>
        <v>0</v>
      </c>
      <c r="QCY59" s="383">
        <f t="shared" si="187"/>
        <v>0</v>
      </c>
      <c r="QCZ59" s="383">
        <f t="shared" si="187"/>
        <v>0</v>
      </c>
      <c r="QDA59" s="383">
        <f t="shared" si="187"/>
        <v>0</v>
      </c>
      <c r="QDB59" s="383">
        <f t="shared" si="187"/>
        <v>0</v>
      </c>
      <c r="QDC59" s="383">
        <f t="shared" si="187"/>
        <v>0</v>
      </c>
      <c r="QDD59" s="383">
        <f t="shared" si="187"/>
        <v>0</v>
      </c>
      <c r="QDE59" s="383">
        <f t="shared" si="187"/>
        <v>0</v>
      </c>
      <c r="QDF59" s="383">
        <f t="shared" si="187"/>
        <v>0</v>
      </c>
      <c r="QDG59" s="383">
        <f t="shared" si="187"/>
        <v>0</v>
      </c>
      <c r="QDH59" s="383">
        <f t="shared" si="187"/>
        <v>0</v>
      </c>
      <c r="QDI59" s="383">
        <f t="shared" si="187"/>
        <v>0</v>
      </c>
      <c r="QDJ59" s="383">
        <f t="shared" si="187"/>
        <v>0</v>
      </c>
      <c r="QDK59" s="383">
        <f t="shared" si="187"/>
        <v>0</v>
      </c>
      <c r="QDL59" s="383">
        <f t="shared" si="187"/>
        <v>0</v>
      </c>
      <c r="QDM59" s="383">
        <f t="shared" si="187"/>
        <v>0</v>
      </c>
      <c r="QDN59" s="383">
        <f t="shared" si="187"/>
        <v>0</v>
      </c>
      <c r="QDO59" s="383">
        <f t="shared" si="187"/>
        <v>0</v>
      </c>
      <c r="QDP59" s="383">
        <f t="shared" si="187"/>
        <v>0</v>
      </c>
      <c r="QDQ59" s="383">
        <f t="shared" si="187"/>
        <v>0</v>
      </c>
      <c r="QDR59" s="383">
        <f t="shared" si="187"/>
        <v>0</v>
      </c>
      <c r="QDS59" s="383">
        <f t="shared" si="187"/>
        <v>0</v>
      </c>
      <c r="QDT59" s="383">
        <f t="shared" si="187"/>
        <v>0</v>
      </c>
      <c r="QDU59" s="383">
        <f t="shared" si="187"/>
        <v>0</v>
      </c>
      <c r="QDV59" s="383">
        <f t="shared" si="187"/>
        <v>0</v>
      </c>
      <c r="QDW59" s="383">
        <f t="shared" si="187"/>
        <v>0</v>
      </c>
      <c r="QDX59" s="383">
        <f t="shared" si="187"/>
        <v>0</v>
      </c>
      <c r="QDY59" s="383">
        <f t="shared" si="187"/>
        <v>0</v>
      </c>
      <c r="QDZ59" s="383">
        <f t="shared" si="187"/>
        <v>0</v>
      </c>
      <c r="QEA59" s="383">
        <f t="shared" si="187"/>
        <v>0</v>
      </c>
      <c r="QEB59" s="383">
        <f t="shared" si="187"/>
        <v>0</v>
      </c>
      <c r="QEC59" s="383">
        <f t="shared" si="187"/>
        <v>0</v>
      </c>
      <c r="QED59" s="383">
        <f t="shared" si="187"/>
        <v>0</v>
      </c>
      <c r="QEE59" s="383">
        <f t="shared" si="187"/>
        <v>0</v>
      </c>
      <c r="QEF59" s="383">
        <f t="shared" si="187"/>
        <v>0</v>
      </c>
      <c r="QEG59" s="383">
        <f t="shared" si="187"/>
        <v>0</v>
      </c>
      <c r="QEH59" s="383">
        <f t="shared" si="187"/>
        <v>0</v>
      </c>
      <c r="QEI59" s="383">
        <f t="shared" si="187"/>
        <v>0</v>
      </c>
      <c r="QEJ59" s="383">
        <f t="shared" si="187"/>
        <v>0</v>
      </c>
      <c r="QEK59" s="383">
        <f t="shared" si="187"/>
        <v>0</v>
      </c>
      <c r="QEL59" s="383">
        <f t="shared" si="187"/>
        <v>0</v>
      </c>
      <c r="QEM59" s="383">
        <f t="shared" si="187"/>
        <v>0</v>
      </c>
      <c r="QEN59" s="383">
        <f t="shared" si="187"/>
        <v>0</v>
      </c>
      <c r="QEO59" s="383">
        <f t="shared" si="187"/>
        <v>0</v>
      </c>
      <c r="QEP59" s="383">
        <f t="shared" si="187"/>
        <v>0</v>
      </c>
      <c r="QEQ59" s="383">
        <f t="shared" si="187"/>
        <v>0</v>
      </c>
      <c r="QER59" s="383">
        <f t="shared" si="187"/>
        <v>0</v>
      </c>
      <c r="QES59" s="383">
        <f t="shared" si="187"/>
        <v>0</v>
      </c>
      <c r="QET59" s="383">
        <f t="shared" si="187"/>
        <v>0</v>
      </c>
      <c r="QEU59" s="383">
        <f t="shared" si="187"/>
        <v>0</v>
      </c>
      <c r="QEV59" s="383">
        <f t="shared" si="187"/>
        <v>0</v>
      </c>
      <c r="QEW59" s="383">
        <f t="shared" si="187"/>
        <v>0</v>
      </c>
      <c r="QEX59" s="383">
        <f t="shared" si="187"/>
        <v>0</v>
      </c>
      <c r="QEY59" s="383">
        <f t="shared" si="187"/>
        <v>0</v>
      </c>
      <c r="QEZ59" s="383">
        <f t="shared" si="187"/>
        <v>0</v>
      </c>
      <c r="QFA59" s="383">
        <f t="shared" si="187"/>
        <v>0</v>
      </c>
      <c r="QFB59" s="383">
        <f t="shared" si="187"/>
        <v>0</v>
      </c>
      <c r="QFC59" s="383">
        <f t="shared" si="187"/>
        <v>0</v>
      </c>
      <c r="QFD59" s="383">
        <f t="shared" si="187"/>
        <v>0</v>
      </c>
      <c r="QFE59" s="383">
        <f t="shared" si="187"/>
        <v>0</v>
      </c>
      <c r="QFF59" s="383">
        <f t="shared" si="187"/>
        <v>0</v>
      </c>
      <c r="QFG59" s="383">
        <f t="shared" si="187"/>
        <v>0</v>
      </c>
      <c r="QFH59" s="383">
        <f t="shared" ref="QFH59:QHS59" si="188">QFH56</f>
        <v>0</v>
      </c>
      <c r="QFI59" s="383">
        <f t="shared" si="188"/>
        <v>0</v>
      </c>
      <c r="QFJ59" s="383">
        <f t="shared" si="188"/>
        <v>0</v>
      </c>
      <c r="QFK59" s="383">
        <f t="shared" si="188"/>
        <v>0</v>
      </c>
      <c r="QFL59" s="383">
        <f t="shared" si="188"/>
        <v>0</v>
      </c>
      <c r="QFM59" s="383">
        <f t="shared" si="188"/>
        <v>0</v>
      </c>
      <c r="QFN59" s="383">
        <f t="shared" si="188"/>
        <v>0</v>
      </c>
      <c r="QFO59" s="383">
        <f t="shared" si="188"/>
        <v>0</v>
      </c>
      <c r="QFP59" s="383">
        <f t="shared" si="188"/>
        <v>0</v>
      </c>
      <c r="QFQ59" s="383">
        <f t="shared" si="188"/>
        <v>0</v>
      </c>
      <c r="QFR59" s="383">
        <f t="shared" si="188"/>
        <v>0</v>
      </c>
      <c r="QFS59" s="383">
        <f t="shared" si="188"/>
        <v>0</v>
      </c>
      <c r="QFT59" s="383">
        <f t="shared" si="188"/>
        <v>0</v>
      </c>
      <c r="QFU59" s="383">
        <f t="shared" si="188"/>
        <v>0</v>
      </c>
      <c r="QFV59" s="383">
        <f t="shared" si="188"/>
        <v>0</v>
      </c>
      <c r="QFW59" s="383">
        <f t="shared" si="188"/>
        <v>0</v>
      </c>
      <c r="QFX59" s="383">
        <f t="shared" si="188"/>
        <v>0</v>
      </c>
      <c r="QFY59" s="383">
        <f t="shared" si="188"/>
        <v>0</v>
      </c>
      <c r="QFZ59" s="383">
        <f t="shared" si="188"/>
        <v>0</v>
      </c>
      <c r="QGA59" s="383">
        <f t="shared" si="188"/>
        <v>0</v>
      </c>
      <c r="QGB59" s="383">
        <f t="shared" si="188"/>
        <v>0</v>
      </c>
      <c r="QGC59" s="383">
        <f t="shared" si="188"/>
        <v>0</v>
      </c>
      <c r="QGD59" s="383">
        <f t="shared" si="188"/>
        <v>0</v>
      </c>
      <c r="QGE59" s="383">
        <f t="shared" si="188"/>
        <v>0</v>
      </c>
      <c r="QGF59" s="383">
        <f t="shared" si="188"/>
        <v>0</v>
      </c>
      <c r="QGG59" s="383">
        <f t="shared" si="188"/>
        <v>0</v>
      </c>
      <c r="QGH59" s="383">
        <f t="shared" si="188"/>
        <v>0</v>
      </c>
      <c r="QGI59" s="383">
        <f t="shared" si="188"/>
        <v>0</v>
      </c>
      <c r="QGJ59" s="383">
        <f t="shared" si="188"/>
        <v>0</v>
      </c>
      <c r="QGK59" s="383">
        <f t="shared" si="188"/>
        <v>0</v>
      </c>
      <c r="QGL59" s="383">
        <f t="shared" si="188"/>
        <v>0</v>
      </c>
      <c r="QGM59" s="383">
        <f t="shared" si="188"/>
        <v>0</v>
      </c>
      <c r="QGN59" s="383">
        <f t="shared" si="188"/>
        <v>0</v>
      </c>
      <c r="QGO59" s="383">
        <f t="shared" si="188"/>
        <v>0</v>
      </c>
      <c r="QGP59" s="383">
        <f t="shared" si="188"/>
        <v>0</v>
      </c>
      <c r="QGQ59" s="383">
        <f t="shared" si="188"/>
        <v>0</v>
      </c>
      <c r="QGR59" s="383">
        <f t="shared" si="188"/>
        <v>0</v>
      </c>
      <c r="QGS59" s="383">
        <f t="shared" si="188"/>
        <v>0</v>
      </c>
      <c r="QGT59" s="383">
        <f t="shared" si="188"/>
        <v>0</v>
      </c>
      <c r="QGU59" s="383">
        <f t="shared" si="188"/>
        <v>0</v>
      </c>
      <c r="QGV59" s="383">
        <f t="shared" si="188"/>
        <v>0</v>
      </c>
      <c r="QGW59" s="383">
        <f t="shared" si="188"/>
        <v>0</v>
      </c>
      <c r="QGX59" s="383">
        <f t="shared" si="188"/>
        <v>0</v>
      </c>
      <c r="QGY59" s="383">
        <f t="shared" si="188"/>
        <v>0</v>
      </c>
      <c r="QGZ59" s="383">
        <f t="shared" si="188"/>
        <v>0</v>
      </c>
      <c r="QHA59" s="383">
        <f t="shared" si="188"/>
        <v>0</v>
      </c>
      <c r="QHB59" s="383">
        <f t="shared" si="188"/>
        <v>0</v>
      </c>
      <c r="QHC59" s="383">
        <f t="shared" si="188"/>
        <v>0</v>
      </c>
      <c r="QHD59" s="383">
        <f t="shared" si="188"/>
        <v>0</v>
      </c>
      <c r="QHE59" s="383">
        <f t="shared" si="188"/>
        <v>0</v>
      </c>
      <c r="QHF59" s="383">
        <f t="shared" si="188"/>
        <v>0</v>
      </c>
      <c r="QHG59" s="383">
        <f t="shared" si="188"/>
        <v>0</v>
      </c>
      <c r="QHH59" s="383">
        <f t="shared" si="188"/>
        <v>0</v>
      </c>
      <c r="QHI59" s="383">
        <f t="shared" si="188"/>
        <v>0</v>
      </c>
      <c r="QHJ59" s="383">
        <f t="shared" si="188"/>
        <v>0</v>
      </c>
      <c r="QHK59" s="383">
        <f t="shared" si="188"/>
        <v>0</v>
      </c>
      <c r="QHL59" s="383">
        <f t="shared" si="188"/>
        <v>0</v>
      </c>
      <c r="QHM59" s="383">
        <f t="shared" si="188"/>
        <v>0</v>
      </c>
      <c r="QHN59" s="383">
        <f t="shared" si="188"/>
        <v>0</v>
      </c>
      <c r="QHO59" s="383">
        <f t="shared" si="188"/>
        <v>0</v>
      </c>
      <c r="QHP59" s="383">
        <f t="shared" si="188"/>
        <v>0</v>
      </c>
      <c r="QHQ59" s="383">
        <f t="shared" si="188"/>
        <v>0</v>
      </c>
      <c r="QHR59" s="383">
        <f t="shared" si="188"/>
        <v>0</v>
      </c>
      <c r="QHS59" s="383">
        <f t="shared" si="188"/>
        <v>0</v>
      </c>
      <c r="QHT59" s="383">
        <f t="shared" ref="QHT59:QKE59" si="189">QHT56</f>
        <v>0</v>
      </c>
      <c r="QHU59" s="383">
        <f t="shared" si="189"/>
        <v>0</v>
      </c>
      <c r="QHV59" s="383">
        <f t="shared" si="189"/>
        <v>0</v>
      </c>
      <c r="QHW59" s="383">
        <f t="shared" si="189"/>
        <v>0</v>
      </c>
      <c r="QHX59" s="383">
        <f t="shared" si="189"/>
        <v>0</v>
      </c>
      <c r="QHY59" s="383">
        <f t="shared" si="189"/>
        <v>0</v>
      </c>
      <c r="QHZ59" s="383">
        <f t="shared" si="189"/>
        <v>0</v>
      </c>
      <c r="QIA59" s="383">
        <f t="shared" si="189"/>
        <v>0</v>
      </c>
      <c r="QIB59" s="383">
        <f t="shared" si="189"/>
        <v>0</v>
      </c>
      <c r="QIC59" s="383">
        <f t="shared" si="189"/>
        <v>0</v>
      </c>
      <c r="QID59" s="383">
        <f t="shared" si="189"/>
        <v>0</v>
      </c>
      <c r="QIE59" s="383">
        <f t="shared" si="189"/>
        <v>0</v>
      </c>
      <c r="QIF59" s="383">
        <f t="shared" si="189"/>
        <v>0</v>
      </c>
      <c r="QIG59" s="383">
        <f t="shared" si="189"/>
        <v>0</v>
      </c>
      <c r="QIH59" s="383">
        <f t="shared" si="189"/>
        <v>0</v>
      </c>
      <c r="QII59" s="383">
        <f t="shared" si="189"/>
        <v>0</v>
      </c>
      <c r="QIJ59" s="383">
        <f t="shared" si="189"/>
        <v>0</v>
      </c>
      <c r="QIK59" s="383">
        <f t="shared" si="189"/>
        <v>0</v>
      </c>
      <c r="QIL59" s="383">
        <f t="shared" si="189"/>
        <v>0</v>
      </c>
      <c r="QIM59" s="383">
        <f t="shared" si="189"/>
        <v>0</v>
      </c>
      <c r="QIN59" s="383">
        <f t="shared" si="189"/>
        <v>0</v>
      </c>
      <c r="QIO59" s="383">
        <f t="shared" si="189"/>
        <v>0</v>
      </c>
      <c r="QIP59" s="383">
        <f t="shared" si="189"/>
        <v>0</v>
      </c>
      <c r="QIQ59" s="383">
        <f t="shared" si="189"/>
        <v>0</v>
      </c>
      <c r="QIR59" s="383">
        <f t="shared" si="189"/>
        <v>0</v>
      </c>
      <c r="QIS59" s="383">
        <f t="shared" si="189"/>
        <v>0</v>
      </c>
      <c r="QIT59" s="383">
        <f t="shared" si="189"/>
        <v>0</v>
      </c>
      <c r="QIU59" s="383">
        <f t="shared" si="189"/>
        <v>0</v>
      </c>
      <c r="QIV59" s="383">
        <f t="shared" si="189"/>
        <v>0</v>
      </c>
      <c r="QIW59" s="383">
        <f t="shared" si="189"/>
        <v>0</v>
      </c>
      <c r="QIX59" s="383">
        <f t="shared" si="189"/>
        <v>0</v>
      </c>
      <c r="QIY59" s="383">
        <f t="shared" si="189"/>
        <v>0</v>
      </c>
      <c r="QIZ59" s="383">
        <f t="shared" si="189"/>
        <v>0</v>
      </c>
      <c r="QJA59" s="383">
        <f t="shared" si="189"/>
        <v>0</v>
      </c>
      <c r="QJB59" s="383">
        <f t="shared" si="189"/>
        <v>0</v>
      </c>
      <c r="QJC59" s="383">
        <f t="shared" si="189"/>
        <v>0</v>
      </c>
      <c r="QJD59" s="383">
        <f t="shared" si="189"/>
        <v>0</v>
      </c>
      <c r="QJE59" s="383">
        <f t="shared" si="189"/>
        <v>0</v>
      </c>
      <c r="QJF59" s="383">
        <f t="shared" si="189"/>
        <v>0</v>
      </c>
      <c r="QJG59" s="383">
        <f t="shared" si="189"/>
        <v>0</v>
      </c>
      <c r="QJH59" s="383">
        <f t="shared" si="189"/>
        <v>0</v>
      </c>
      <c r="QJI59" s="383">
        <f t="shared" si="189"/>
        <v>0</v>
      </c>
      <c r="QJJ59" s="383">
        <f t="shared" si="189"/>
        <v>0</v>
      </c>
      <c r="QJK59" s="383">
        <f t="shared" si="189"/>
        <v>0</v>
      </c>
      <c r="QJL59" s="383">
        <f t="shared" si="189"/>
        <v>0</v>
      </c>
      <c r="QJM59" s="383">
        <f t="shared" si="189"/>
        <v>0</v>
      </c>
      <c r="QJN59" s="383">
        <f t="shared" si="189"/>
        <v>0</v>
      </c>
      <c r="QJO59" s="383">
        <f t="shared" si="189"/>
        <v>0</v>
      </c>
      <c r="QJP59" s="383">
        <f t="shared" si="189"/>
        <v>0</v>
      </c>
      <c r="QJQ59" s="383">
        <f t="shared" si="189"/>
        <v>0</v>
      </c>
      <c r="QJR59" s="383">
        <f t="shared" si="189"/>
        <v>0</v>
      </c>
      <c r="QJS59" s="383">
        <f t="shared" si="189"/>
        <v>0</v>
      </c>
      <c r="QJT59" s="383">
        <f t="shared" si="189"/>
        <v>0</v>
      </c>
      <c r="QJU59" s="383">
        <f t="shared" si="189"/>
        <v>0</v>
      </c>
      <c r="QJV59" s="383">
        <f t="shared" si="189"/>
        <v>0</v>
      </c>
      <c r="QJW59" s="383">
        <f t="shared" si="189"/>
        <v>0</v>
      </c>
      <c r="QJX59" s="383">
        <f t="shared" si="189"/>
        <v>0</v>
      </c>
      <c r="QJY59" s="383">
        <f t="shared" si="189"/>
        <v>0</v>
      </c>
      <c r="QJZ59" s="383">
        <f t="shared" si="189"/>
        <v>0</v>
      </c>
      <c r="QKA59" s="383">
        <f t="shared" si="189"/>
        <v>0</v>
      </c>
      <c r="QKB59" s="383">
        <f t="shared" si="189"/>
        <v>0</v>
      </c>
      <c r="QKC59" s="383">
        <f t="shared" si="189"/>
        <v>0</v>
      </c>
      <c r="QKD59" s="383">
        <f t="shared" si="189"/>
        <v>0</v>
      </c>
      <c r="QKE59" s="383">
        <f t="shared" si="189"/>
        <v>0</v>
      </c>
      <c r="QKF59" s="383">
        <f t="shared" ref="QKF59:QMQ59" si="190">QKF56</f>
        <v>0</v>
      </c>
      <c r="QKG59" s="383">
        <f t="shared" si="190"/>
        <v>0</v>
      </c>
      <c r="QKH59" s="383">
        <f t="shared" si="190"/>
        <v>0</v>
      </c>
      <c r="QKI59" s="383">
        <f t="shared" si="190"/>
        <v>0</v>
      </c>
      <c r="QKJ59" s="383">
        <f t="shared" si="190"/>
        <v>0</v>
      </c>
      <c r="QKK59" s="383">
        <f t="shared" si="190"/>
        <v>0</v>
      </c>
      <c r="QKL59" s="383">
        <f t="shared" si="190"/>
        <v>0</v>
      </c>
      <c r="QKM59" s="383">
        <f t="shared" si="190"/>
        <v>0</v>
      </c>
      <c r="QKN59" s="383">
        <f t="shared" si="190"/>
        <v>0</v>
      </c>
      <c r="QKO59" s="383">
        <f t="shared" si="190"/>
        <v>0</v>
      </c>
      <c r="QKP59" s="383">
        <f t="shared" si="190"/>
        <v>0</v>
      </c>
      <c r="QKQ59" s="383">
        <f t="shared" si="190"/>
        <v>0</v>
      </c>
      <c r="QKR59" s="383">
        <f t="shared" si="190"/>
        <v>0</v>
      </c>
      <c r="QKS59" s="383">
        <f t="shared" si="190"/>
        <v>0</v>
      </c>
      <c r="QKT59" s="383">
        <f t="shared" si="190"/>
        <v>0</v>
      </c>
      <c r="QKU59" s="383">
        <f t="shared" si="190"/>
        <v>0</v>
      </c>
      <c r="QKV59" s="383">
        <f t="shared" si="190"/>
        <v>0</v>
      </c>
      <c r="QKW59" s="383">
        <f t="shared" si="190"/>
        <v>0</v>
      </c>
      <c r="QKX59" s="383">
        <f t="shared" si="190"/>
        <v>0</v>
      </c>
      <c r="QKY59" s="383">
        <f t="shared" si="190"/>
        <v>0</v>
      </c>
      <c r="QKZ59" s="383">
        <f t="shared" si="190"/>
        <v>0</v>
      </c>
      <c r="QLA59" s="383">
        <f t="shared" si="190"/>
        <v>0</v>
      </c>
      <c r="QLB59" s="383">
        <f t="shared" si="190"/>
        <v>0</v>
      </c>
      <c r="QLC59" s="383">
        <f t="shared" si="190"/>
        <v>0</v>
      </c>
      <c r="QLD59" s="383">
        <f t="shared" si="190"/>
        <v>0</v>
      </c>
      <c r="QLE59" s="383">
        <f t="shared" si="190"/>
        <v>0</v>
      </c>
      <c r="QLF59" s="383">
        <f t="shared" si="190"/>
        <v>0</v>
      </c>
      <c r="QLG59" s="383">
        <f t="shared" si="190"/>
        <v>0</v>
      </c>
      <c r="QLH59" s="383">
        <f t="shared" si="190"/>
        <v>0</v>
      </c>
      <c r="QLI59" s="383">
        <f t="shared" si="190"/>
        <v>0</v>
      </c>
      <c r="QLJ59" s="383">
        <f t="shared" si="190"/>
        <v>0</v>
      </c>
      <c r="QLK59" s="383">
        <f t="shared" si="190"/>
        <v>0</v>
      </c>
      <c r="QLL59" s="383">
        <f t="shared" si="190"/>
        <v>0</v>
      </c>
      <c r="QLM59" s="383">
        <f t="shared" si="190"/>
        <v>0</v>
      </c>
      <c r="QLN59" s="383">
        <f t="shared" si="190"/>
        <v>0</v>
      </c>
      <c r="QLO59" s="383">
        <f t="shared" si="190"/>
        <v>0</v>
      </c>
      <c r="QLP59" s="383">
        <f t="shared" si="190"/>
        <v>0</v>
      </c>
      <c r="QLQ59" s="383">
        <f t="shared" si="190"/>
        <v>0</v>
      </c>
      <c r="QLR59" s="383">
        <f t="shared" si="190"/>
        <v>0</v>
      </c>
      <c r="QLS59" s="383">
        <f t="shared" si="190"/>
        <v>0</v>
      </c>
      <c r="QLT59" s="383">
        <f t="shared" si="190"/>
        <v>0</v>
      </c>
      <c r="QLU59" s="383">
        <f t="shared" si="190"/>
        <v>0</v>
      </c>
      <c r="QLV59" s="383">
        <f t="shared" si="190"/>
        <v>0</v>
      </c>
      <c r="QLW59" s="383">
        <f t="shared" si="190"/>
        <v>0</v>
      </c>
      <c r="QLX59" s="383">
        <f t="shared" si="190"/>
        <v>0</v>
      </c>
      <c r="QLY59" s="383">
        <f t="shared" si="190"/>
        <v>0</v>
      </c>
      <c r="QLZ59" s="383">
        <f t="shared" si="190"/>
        <v>0</v>
      </c>
      <c r="QMA59" s="383">
        <f t="shared" si="190"/>
        <v>0</v>
      </c>
      <c r="QMB59" s="383">
        <f t="shared" si="190"/>
        <v>0</v>
      </c>
      <c r="QMC59" s="383">
        <f t="shared" si="190"/>
        <v>0</v>
      </c>
      <c r="QMD59" s="383">
        <f t="shared" si="190"/>
        <v>0</v>
      </c>
      <c r="QME59" s="383">
        <f t="shared" si="190"/>
        <v>0</v>
      </c>
      <c r="QMF59" s="383">
        <f t="shared" si="190"/>
        <v>0</v>
      </c>
      <c r="QMG59" s="383">
        <f t="shared" si="190"/>
        <v>0</v>
      </c>
      <c r="QMH59" s="383">
        <f t="shared" si="190"/>
        <v>0</v>
      </c>
      <c r="QMI59" s="383">
        <f t="shared" si="190"/>
        <v>0</v>
      </c>
      <c r="QMJ59" s="383">
        <f t="shared" si="190"/>
        <v>0</v>
      </c>
      <c r="QMK59" s="383">
        <f t="shared" si="190"/>
        <v>0</v>
      </c>
      <c r="QML59" s="383">
        <f t="shared" si="190"/>
        <v>0</v>
      </c>
      <c r="QMM59" s="383">
        <f t="shared" si="190"/>
        <v>0</v>
      </c>
      <c r="QMN59" s="383">
        <f t="shared" si="190"/>
        <v>0</v>
      </c>
      <c r="QMO59" s="383">
        <f t="shared" si="190"/>
        <v>0</v>
      </c>
      <c r="QMP59" s="383">
        <f t="shared" si="190"/>
        <v>0</v>
      </c>
      <c r="QMQ59" s="383">
        <f t="shared" si="190"/>
        <v>0</v>
      </c>
      <c r="QMR59" s="383">
        <f t="shared" ref="QMR59:QPC59" si="191">QMR56</f>
        <v>0</v>
      </c>
      <c r="QMS59" s="383">
        <f t="shared" si="191"/>
        <v>0</v>
      </c>
      <c r="QMT59" s="383">
        <f t="shared" si="191"/>
        <v>0</v>
      </c>
      <c r="QMU59" s="383">
        <f t="shared" si="191"/>
        <v>0</v>
      </c>
      <c r="QMV59" s="383">
        <f t="shared" si="191"/>
        <v>0</v>
      </c>
      <c r="QMW59" s="383">
        <f t="shared" si="191"/>
        <v>0</v>
      </c>
      <c r="QMX59" s="383">
        <f t="shared" si="191"/>
        <v>0</v>
      </c>
      <c r="QMY59" s="383">
        <f t="shared" si="191"/>
        <v>0</v>
      </c>
      <c r="QMZ59" s="383">
        <f t="shared" si="191"/>
        <v>0</v>
      </c>
      <c r="QNA59" s="383">
        <f t="shared" si="191"/>
        <v>0</v>
      </c>
      <c r="QNB59" s="383">
        <f t="shared" si="191"/>
        <v>0</v>
      </c>
      <c r="QNC59" s="383">
        <f t="shared" si="191"/>
        <v>0</v>
      </c>
      <c r="QND59" s="383">
        <f t="shared" si="191"/>
        <v>0</v>
      </c>
      <c r="QNE59" s="383">
        <f t="shared" si="191"/>
        <v>0</v>
      </c>
      <c r="QNF59" s="383">
        <f t="shared" si="191"/>
        <v>0</v>
      </c>
      <c r="QNG59" s="383">
        <f t="shared" si="191"/>
        <v>0</v>
      </c>
      <c r="QNH59" s="383">
        <f t="shared" si="191"/>
        <v>0</v>
      </c>
      <c r="QNI59" s="383">
        <f t="shared" si="191"/>
        <v>0</v>
      </c>
      <c r="QNJ59" s="383">
        <f t="shared" si="191"/>
        <v>0</v>
      </c>
      <c r="QNK59" s="383">
        <f t="shared" si="191"/>
        <v>0</v>
      </c>
      <c r="QNL59" s="383">
        <f t="shared" si="191"/>
        <v>0</v>
      </c>
      <c r="QNM59" s="383">
        <f t="shared" si="191"/>
        <v>0</v>
      </c>
      <c r="QNN59" s="383">
        <f t="shared" si="191"/>
        <v>0</v>
      </c>
      <c r="QNO59" s="383">
        <f t="shared" si="191"/>
        <v>0</v>
      </c>
      <c r="QNP59" s="383">
        <f t="shared" si="191"/>
        <v>0</v>
      </c>
      <c r="QNQ59" s="383">
        <f t="shared" si="191"/>
        <v>0</v>
      </c>
      <c r="QNR59" s="383">
        <f t="shared" si="191"/>
        <v>0</v>
      </c>
      <c r="QNS59" s="383">
        <f t="shared" si="191"/>
        <v>0</v>
      </c>
      <c r="QNT59" s="383">
        <f t="shared" si="191"/>
        <v>0</v>
      </c>
      <c r="QNU59" s="383">
        <f t="shared" si="191"/>
        <v>0</v>
      </c>
      <c r="QNV59" s="383">
        <f t="shared" si="191"/>
        <v>0</v>
      </c>
      <c r="QNW59" s="383">
        <f t="shared" si="191"/>
        <v>0</v>
      </c>
      <c r="QNX59" s="383">
        <f t="shared" si="191"/>
        <v>0</v>
      </c>
      <c r="QNY59" s="383">
        <f t="shared" si="191"/>
        <v>0</v>
      </c>
      <c r="QNZ59" s="383">
        <f t="shared" si="191"/>
        <v>0</v>
      </c>
      <c r="QOA59" s="383">
        <f t="shared" si="191"/>
        <v>0</v>
      </c>
      <c r="QOB59" s="383">
        <f t="shared" si="191"/>
        <v>0</v>
      </c>
      <c r="QOC59" s="383">
        <f t="shared" si="191"/>
        <v>0</v>
      </c>
      <c r="QOD59" s="383">
        <f t="shared" si="191"/>
        <v>0</v>
      </c>
      <c r="QOE59" s="383">
        <f t="shared" si="191"/>
        <v>0</v>
      </c>
      <c r="QOF59" s="383">
        <f t="shared" si="191"/>
        <v>0</v>
      </c>
      <c r="QOG59" s="383">
        <f t="shared" si="191"/>
        <v>0</v>
      </c>
      <c r="QOH59" s="383">
        <f t="shared" si="191"/>
        <v>0</v>
      </c>
      <c r="QOI59" s="383">
        <f t="shared" si="191"/>
        <v>0</v>
      </c>
      <c r="QOJ59" s="383">
        <f t="shared" si="191"/>
        <v>0</v>
      </c>
      <c r="QOK59" s="383">
        <f t="shared" si="191"/>
        <v>0</v>
      </c>
      <c r="QOL59" s="383">
        <f t="shared" si="191"/>
        <v>0</v>
      </c>
      <c r="QOM59" s="383">
        <f t="shared" si="191"/>
        <v>0</v>
      </c>
      <c r="QON59" s="383">
        <f t="shared" si="191"/>
        <v>0</v>
      </c>
      <c r="QOO59" s="383">
        <f t="shared" si="191"/>
        <v>0</v>
      </c>
      <c r="QOP59" s="383">
        <f t="shared" si="191"/>
        <v>0</v>
      </c>
      <c r="QOQ59" s="383">
        <f t="shared" si="191"/>
        <v>0</v>
      </c>
      <c r="QOR59" s="383">
        <f t="shared" si="191"/>
        <v>0</v>
      </c>
      <c r="QOS59" s="383">
        <f t="shared" si="191"/>
        <v>0</v>
      </c>
      <c r="QOT59" s="383">
        <f t="shared" si="191"/>
        <v>0</v>
      </c>
      <c r="QOU59" s="383">
        <f t="shared" si="191"/>
        <v>0</v>
      </c>
      <c r="QOV59" s="383">
        <f t="shared" si="191"/>
        <v>0</v>
      </c>
      <c r="QOW59" s="383">
        <f t="shared" si="191"/>
        <v>0</v>
      </c>
      <c r="QOX59" s="383">
        <f t="shared" si="191"/>
        <v>0</v>
      </c>
      <c r="QOY59" s="383">
        <f t="shared" si="191"/>
        <v>0</v>
      </c>
      <c r="QOZ59" s="383">
        <f t="shared" si="191"/>
        <v>0</v>
      </c>
      <c r="QPA59" s="383">
        <f t="shared" si="191"/>
        <v>0</v>
      </c>
      <c r="QPB59" s="383">
        <f t="shared" si="191"/>
        <v>0</v>
      </c>
      <c r="QPC59" s="383">
        <f t="shared" si="191"/>
        <v>0</v>
      </c>
      <c r="QPD59" s="383">
        <f t="shared" ref="QPD59:QRO59" si="192">QPD56</f>
        <v>0</v>
      </c>
      <c r="QPE59" s="383">
        <f t="shared" si="192"/>
        <v>0</v>
      </c>
      <c r="QPF59" s="383">
        <f t="shared" si="192"/>
        <v>0</v>
      </c>
      <c r="QPG59" s="383">
        <f t="shared" si="192"/>
        <v>0</v>
      </c>
      <c r="QPH59" s="383">
        <f t="shared" si="192"/>
        <v>0</v>
      </c>
      <c r="QPI59" s="383">
        <f t="shared" si="192"/>
        <v>0</v>
      </c>
      <c r="QPJ59" s="383">
        <f t="shared" si="192"/>
        <v>0</v>
      </c>
      <c r="QPK59" s="383">
        <f t="shared" si="192"/>
        <v>0</v>
      </c>
      <c r="QPL59" s="383">
        <f t="shared" si="192"/>
        <v>0</v>
      </c>
      <c r="QPM59" s="383">
        <f t="shared" si="192"/>
        <v>0</v>
      </c>
      <c r="QPN59" s="383">
        <f t="shared" si="192"/>
        <v>0</v>
      </c>
      <c r="QPO59" s="383">
        <f t="shared" si="192"/>
        <v>0</v>
      </c>
      <c r="QPP59" s="383">
        <f t="shared" si="192"/>
        <v>0</v>
      </c>
      <c r="QPQ59" s="383">
        <f t="shared" si="192"/>
        <v>0</v>
      </c>
      <c r="QPR59" s="383">
        <f t="shared" si="192"/>
        <v>0</v>
      </c>
      <c r="QPS59" s="383">
        <f t="shared" si="192"/>
        <v>0</v>
      </c>
      <c r="QPT59" s="383">
        <f t="shared" si="192"/>
        <v>0</v>
      </c>
      <c r="QPU59" s="383">
        <f t="shared" si="192"/>
        <v>0</v>
      </c>
      <c r="QPV59" s="383">
        <f t="shared" si="192"/>
        <v>0</v>
      </c>
      <c r="QPW59" s="383">
        <f t="shared" si="192"/>
        <v>0</v>
      </c>
      <c r="QPX59" s="383">
        <f t="shared" si="192"/>
        <v>0</v>
      </c>
      <c r="QPY59" s="383">
        <f t="shared" si="192"/>
        <v>0</v>
      </c>
      <c r="QPZ59" s="383">
        <f t="shared" si="192"/>
        <v>0</v>
      </c>
      <c r="QQA59" s="383">
        <f t="shared" si="192"/>
        <v>0</v>
      </c>
      <c r="QQB59" s="383">
        <f t="shared" si="192"/>
        <v>0</v>
      </c>
      <c r="QQC59" s="383">
        <f t="shared" si="192"/>
        <v>0</v>
      </c>
      <c r="QQD59" s="383">
        <f t="shared" si="192"/>
        <v>0</v>
      </c>
      <c r="QQE59" s="383">
        <f t="shared" si="192"/>
        <v>0</v>
      </c>
      <c r="QQF59" s="383">
        <f t="shared" si="192"/>
        <v>0</v>
      </c>
      <c r="QQG59" s="383">
        <f t="shared" si="192"/>
        <v>0</v>
      </c>
      <c r="QQH59" s="383">
        <f t="shared" si="192"/>
        <v>0</v>
      </c>
      <c r="QQI59" s="383">
        <f t="shared" si="192"/>
        <v>0</v>
      </c>
      <c r="QQJ59" s="383">
        <f t="shared" si="192"/>
        <v>0</v>
      </c>
      <c r="QQK59" s="383">
        <f t="shared" si="192"/>
        <v>0</v>
      </c>
      <c r="QQL59" s="383">
        <f t="shared" si="192"/>
        <v>0</v>
      </c>
      <c r="QQM59" s="383">
        <f t="shared" si="192"/>
        <v>0</v>
      </c>
      <c r="QQN59" s="383">
        <f t="shared" si="192"/>
        <v>0</v>
      </c>
      <c r="QQO59" s="383">
        <f t="shared" si="192"/>
        <v>0</v>
      </c>
      <c r="QQP59" s="383">
        <f t="shared" si="192"/>
        <v>0</v>
      </c>
      <c r="QQQ59" s="383">
        <f t="shared" si="192"/>
        <v>0</v>
      </c>
      <c r="QQR59" s="383">
        <f t="shared" si="192"/>
        <v>0</v>
      </c>
      <c r="QQS59" s="383">
        <f t="shared" si="192"/>
        <v>0</v>
      </c>
      <c r="QQT59" s="383">
        <f t="shared" si="192"/>
        <v>0</v>
      </c>
      <c r="QQU59" s="383">
        <f t="shared" si="192"/>
        <v>0</v>
      </c>
      <c r="QQV59" s="383">
        <f t="shared" si="192"/>
        <v>0</v>
      </c>
      <c r="QQW59" s="383">
        <f t="shared" si="192"/>
        <v>0</v>
      </c>
      <c r="QQX59" s="383">
        <f t="shared" si="192"/>
        <v>0</v>
      </c>
      <c r="QQY59" s="383">
        <f t="shared" si="192"/>
        <v>0</v>
      </c>
      <c r="QQZ59" s="383">
        <f t="shared" si="192"/>
        <v>0</v>
      </c>
      <c r="QRA59" s="383">
        <f t="shared" si="192"/>
        <v>0</v>
      </c>
      <c r="QRB59" s="383">
        <f t="shared" si="192"/>
        <v>0</v>
      </c>
      <c r="QRC59" s="383">
        <f t="shared" si="192"/>
        <v>0</v>
      </c>
      <c r="QRD59" s="383">
        <f t="shared" si="192"/>
        <v>0</v>
      </c>
      <c r="QRE59" s="383">
        <f t="shared" si="192"/>
        <v>0</v>
      </c>
      <c r="QRF59" s="383">
        <f t="shared" si="192"/>
        <v>0</v>
      </c>
      <c r="QRG59" s="383">
        <f t="shared" si="192"/>
        <v>0</v>
      </c>
      <c r="QRH59" s="383">
        <f t="shared" si="192"/>
        <v>0</v>
      </c>
      <c r="QRI59" s="383">
        <f t="shared" si="192"/>
        <v>0</v>
      </c>
      <c r="QRJ59" s="383">
        <f t="shared" si="192"/>
        <v>0</v>
      </c>
      <c r="QRK59" s="383">
        <f t="shared" si="192"/>
        <v>0</v>
      </c>
      <c r="QRL59" s="383">
        <f t="shared" si="192"/>
        <v>0</v>
      </c>
      <c r="QRM59" s="383">
        <f t="shared" si="192"/>
        <v>0</v>
      </c>
      <c r="QRN59" s="383">
        <f t="shared" si="192"/>
        <v>0</v>
      </c>
      <c r="QRO59" s="383">
        <f t="shared" si="192"/>
        <v>0</v>
      </c>
      <c r="QRP59" s="383">
        <f t="shared" ref="QRP59:QUA59" si="193">QRP56</f>
        <v>0</v>
      </c>
      <c r="QRQ59" s="383">
        <f t="shared" si="193"/>
        <v>0</v>
      </c>
      <c r="QRR59" s="383">
        <f t="shared" si="193"/>
        <v>0</v>
      </c>
      <c r="QRS59" s="383">
        <f t="shared" si="193"/>
        <v>0</v>
      </c>
      <c r="QRT59" s="383">
        <f t="shared" si="193"/>
        <v>0</v>
      </c>
      <c r="QRU59" s="383">
        <f t="shared" si="193"/>
        <v>0</v>
      </c>
      <c r="QRV59" s="383">
        <f t="shared" si="193"/>
        <v>0</v>
      </c>
      <c r="QRW59" s="383">
        <f t="shared" si="193"/>
        <v>0</v>
      </c>
      <c r="QRX59" s="383">
        <f t="shared" si="193"/>
        <v>0</v>
      </c>
      <c r="QRY59" s="383">
        <f t="shared" si="193"/>
        <v>0</v>
      </c>
      <c r="QRZ59" s="383">
        <f t="shared" si="193"/>
        <v>0</v>
      </c>
      <c r="QSA59" s="383">
        <f t="shared" si="193"/>
        <v>0</v>
      </c>
      <c r="QSB59" s="383">
        <f t="shared" si="193"/>
        <v>0</v>
      </c>
      <c r="QSC59" s="383">
        <f t="shared" si="193"/>
        <v>0</v>
      </c>
      <c r="QSD59" s="383">
        <f t="shared" si="193"/>
        <v>0</v>
      </c>
      <c r="QSE59" s="383">
        <f t="shared" si="193"/>
        <v>0</v>
      </c>
      <c r="QSF59" s="383">
        <f t="shared" si="193"/>
        <v>0</v>
      </c>
      <c r="QSG59" s="383">
        <f t="shared" si="193"/>
        <v>0</v>
      </c>
      <c r="QSH59" s="383">
        <f t="shared" si="193"/>
        <v>0</v>
      </c>
      <c r="QSI59" s="383">
        <f t="shared" si="193"/>
        <v>0</v>
      </c>
      <c r="QSJ59" s="383">
        <f t="shared" si="193"/>
        <v>0</v>
      </c>
      <c r="QSK59" s="383">
        <f t="shared" si="193"/>
        <v>0</v>
      </c>
      <c r="QSL59" s="383">
        <f t="shared" si="193"/>
        <v>0</v>
      </c>
      <c r="QSM59" s="383">
        <f t="shared" si="193"/>
        <v>0</v>
      </c>
      <c r="QSN59" s="383">
        <f t="shared" si="193"/>
        <v>0</v>
      </c>
      <c r="QSO59" s="383">
        <f t="shared" si="193"/>
        <v>0</v>
      </c>
      <c r="QSP59" s="383">
        <f t="shared" si="193"/>
        <v>0</v>
      </c>
      <c r="QSQ59" s="383">
        <f t="shared" si="193"/>
        <v>0</v>
      </c>
      <c r="QSR59" s="383">
        <f t="shared" si="193"/>
        <v>0</v>
      </c>
      <c r="QSS59" s="383">
        <f t="shared" si="193"/>
        <v>0</v>
      </c>
      <c r="QST59" s="383">
        <f t="shared" si="193"/>
        <v>0</v>
      </c>
      <c r="QSU59" s="383">
        <f t="shared" si="193"/>
        <v>0</v>
      </c>
      <c r="QSV59" s="383">
        <f t="shared" si="193"/>
        <v>0</v>
      </c>
      <c r="QSW59" s="383">
        <f t="shared" si="193"/>
        <v>0</v>
      </c>
      <c r="QSX59" s="383">
        <f t="shared" si="193"/>
        <v>0</v>
      </c>
      <c r="QSY59" s="383">
        <f t="shared" si="193"/>
        <v>0</v>
      </c>
      <c r="QSZ59" s="383">
        <f t="shared" si="193"/>
        <v>0</v>
      </c>
      <c r="QTA59" s="383">
        <f t="shared" si="193"/>
        <v>0</v>
      </c>
      <c r="QTB59" s="383">
        <f t="shared" si="193"/>
        <v>0</v>
      </c>
      <c r="QTC59" s="383">
        <f t="shared" si="193"/>
        <v>0</v>
      </c>
      <c r="QTD59" s="383">
        <f t="shared" si="193"/>
        <v>0</v>
      </c>
      <c r="QTE59" s="383">
        <f t="shared" si="193"/>
        <v>0</v>
      </c>
      <c r="QTF59" s="383">
        <f t="shared" si="193"/>
        <v>0</v>
      </c>
      <c r="QTG59" s="383">
        <f t="shared" si="193"/>
        <v>0</v>
      </c>
      <c r="QTH59" s="383">
        <f t="shared" si="193"/>
        <v>0</v>
      </c>
      <c r="QTI59" s="383">
        <f t="shared" si="193"/>
        <v>0</v>
      </c>
      <c r="QTJ59" s="383">
        <f t="shared" si="193"/>
        <v>0</v>
      </c>
      <c r="QTK59" s="383">
        <f t="shared" si="193"/>
        <v>0</v>
      </c>
      <c r="QTL59" s="383">
        <f t="shared" si="193"/>
        <v>0</v>
      </c>
      <c r="QTM59" s="383">
        <f t="shared" si="193"/>
        <v>0</v>
      </c>
      <c r="QTN59" s="383">
        <f t="shared" si="193"/>
        <v>0</v>
      </c>
      <c r="QTO59" s="383">
        <f t="shared" si="193"/>
        <v>0</v>
      </c>
      <c r="QTP59" s="383">
        <f t="shared" si="193"/>
        <v>0</v>
      </c>
      <c r="QTQ59" s="383">
        <f t="shared" si="193"/>
        <v>0</v>
      </c>
      <c r="QTR59" s="383">
        <f t="shared" si="193"/>
        <v>0</v>
      </c>
      <c r="QTS59" s="383">
        <f t="shared" si="193"/>
        <v>0</v>
      </c>
      <c r="QTT59" s="383">
        <f t="shared" si="193"/>
        <v>0</v>
      </c>
      <c r="QTU59" s="383">
        <f t="shared" si="193"/>
        <v>0</v>
      </c>
      <c r="QTV59" s="383">
        <f t="shared" si="193"/>
        <v>0</v>
      </c>
      <c r="QTW59" s="383">
        <f t="shared" si="193"/>
        <v>0</v>
      </c>
      <c r="QTX59" s="383">
        <f t="shared" si="193"/>
        <v>0</v>
      </c>
      <c r="QTY59" s="383">
        <f t="shared" si="193"/>
        <v>0</v>
      </c>
      <c r="QTZ59" s="383">
        <f t="shared" si="193"/>
        <v>0</v>
      </c>
      <c r="QUA59" s="383">
        <f t="shared" si="193"/>
        <v>0</v>
      </c>
      <c r="QUB59" s="383">
        <f t="shared" ref="QUB59:QWM59" si="194">QUB56</f>
        <v>0</v>
      </c>
      <c r="QUC59" s="383">
        <f t="shared" si="194"/>
        <v>0</v>
      </c>
      <c r="QUD59" s="383">
        <f t="shared" si="194"/>
        <v>0</v>
      </c>
      <c r="QUE59" s="383">
        <f t="shared" si="194"/>
        <v>0</v>
      </c>
      <c r="QUF59" s="383">
        <f t="shared" si="194"/>
        <v>0</v>
      </c>
      <c r="QUG59" s="383">
        <f t="shared" si="194"/>
        <v>0</v>
      </c>
      <c r="QUH59" s="383">
        <f t="shared" si="194"/>
        <v>0</v>
      </c>
      <c r="QUI59" s="383">
        <f t="shared" si="194"/>
        <v>0</v>
      </c>
      <c r="QUJ59" s="383">
        <f t="shared" si="194"/>
        <v>0</v>
      </c>
      <c r="QUK59" s="383">
        <f t="shared" si="194"/>
        <v>0</v>
      </c>
      <c r="QUL59" s="383">
        <f t="shared" si="194"/>
        <v>0</v>
      </c>
      <c r="QUM59" s="383">
        <f t="shared" si="194"/>
        <v>0</v>
      </c>
      <c r="QUN59" s="383">
        <f t="shared" si="194"/>
        <v>0</v>
      </c>
      <c r="QUO59" s="383">
        <f t="shared" si="194"/>
        <v>0</v>
      </c>
      <c r="QUP59" s="383">
        <f t="shared" si="194"/>
        <v>0</v>
      </c>
      <c r="QUQ59" s="383">
        <f t="shared" si="194"/>
        <v>0</v>
      </c>
      <c r="QUR59" s="383">
        <f t="shared" si="194"/>
        <v>0</v>
      </c>
      <c r="QUS59" s="383">
        <f t="shared" si="194"/>
        <v>0</v>
      </c>
      <c r="QUT59" s="383">
        <f t="shared" si="194"/>
        <v>0</v>
      </c>
      <c r="QUU59" s="383">
        <f t="shared" si="194"/>
        <v>0</v>
      </c>
      <c r="QUV59" s="383">
        <f t="shared" si="194"/>
        <v>0</v>
      </c>
      <c r="QUW59" s="383">
        <f t="shared" si="194"/>
        <v>0</v>
      </c>
      <c r="QUX59" s="383">
        <f t="shared" si="194"/>
        <v>0</v>
      </c>
      <c r="QUY59" s="383">
        <f t="shared" si="194"/>
        <v>0</v>
      </c>
      <c r="QUZ59" s="383">
        <f t="shared" si="194"/>
        <v>0</v>
      </c>
      <c r="QVA59" s="383">
        <f t="shared" si="194"/>
        <v>0</v>
      </c>
      <c r="QVB59" s="383">
        <f t="shared" si="194"/>
        <v>0</v>
      </c>
      <c r="QVC59" s="383">
        <f t="shared" si="194"/>
        <v>0</v>
      </c>
      <c r="QVD59" s="383">
        <f t="shared" si="194"/>
        <v>0</v>
      </c>
      <c r="QVE59" s="383">
        <f t="shared" si="194"/>
        <v>0</v>
      </c>
      <c r="QVF59" s="383">
        <f t="shared" si="194"/>
        <v>0</v>
      </c>
      <c r="QVG59" s="383">
        <f t="shared" si="194"/>
        <v>0</v>
      </c>
      <c r="QVH59" s="383">
        <f t="shared" si="194"/>
        <v>0</v>
      </c>
      <c r="QVI59" s="383">
        <f t="shared" si="194"/>
        <v>0</v>
      </c>
      <c r="QVJ59" s="383">
        <f t="shared" si="194"/>
        <v>0</v>
      </c>
      <c r="QVK59" s="383">
        <f t="shared" si="194"/>
        <v>0</v>
      </c>
      <c r="QVL59" s="383">
        <f t="shared" si="194"/>
        <v>0</v>
      </c>
      <c r="QVM59" s="383">
        <f t="shared" si="194"/>
        <v>0</v>
      </c>
      <c r="QVN59" s="383">
        <f t="shared" si="194"/>
        <v>0</v>
      </c>
      <c r="QVO59" s="383">
        <f t="shared" si="194"/>
        <v>0</v>
      </c>
      <c r="QVP59" s="383">
        <f t="shared" si="194"/>
        <v>0</v>
      </c>
      <c r="QVQ59" s="383">
        <f t="shared" si="194"/>
        <v>0</v>
      </c>
      <c r="QVR59" s="383">
        <f t="shared" si="194"/>
        <v>0</v>
      </c>
      <c r="QVS59" s="383">
        <f t="shared" si="194"/>
        <v>0</v>
      </c>
      <c r="QVT59" s="383">
        <f t="shared" si="194"/>
        <v>0</v>
      </c>
      <c r="QVU59" s="383">
        <f t="shared" si="194"/>
        <v>0</v>
      </c>
      <c r="QVV59" s="383">
        <f t="shared" si="194"/>
        <v>0</v>
      </c>
      <c r="QVW59" s="383">
        <f t="shared" si="194"/>
        <v>0</v>
      </c>
      <c r="QVX59" s="383">
        <f t="shared" si="194"/>
        <v>0</v>
      </c>
      <c r="QVY59" s="383">
        <f t="shared" si="194"/>
        <v>0</v>
      </c>
      <c r="QVZ59" s="383">
        <f t="shared" si="194"/>
        <v>0</v>
      </c>
      <c r="QWA59" s="383">
        <f t="shared" si="194"/>
        <v>0</v>
      </c>
      <c r="QWB59" s="383">
        <f t="shared" si="194"/>
        <v>0</v>
      </c>
      <c r="QWC59" s="383">
        <f t="shared" si="194"/>
        <v>0</v>
      </c>
      <c r="QWD59" s="383">
        <f t="shared" si="194"/>
        <v>0</v>
      </c>
      <c r="QWE59" s="383">
        <f t="shared" si="194"/>
        <v>0</v>
      </c>
      <c r="QWF59" s="383">
        <f t="shared" si="194"/>
        <v>0</v>
      </c>
      <c r="QWG59" s="383">
        <f t="shared" si="194"/>
        <v>0</v>
      </c>
      <c r="QWH59" s="383">
        <f t="shared" si="194"/>
        <v>0</v>
      </c>
      <c r="QWI59" s="383">
        <f t="shared" si="194"/>
        <v>0</v>
      </c>
      <c r="QWJ59" s="383">
        <f t="shared" si="194"/>
        <v>0</v>
      </c>
      <c r="QWK59" s="383">
        <f t="shared" si="194"/>
        <v>0</v>
      </c>
      <c r="QWL59" s="383">
        <f t="shared" si="194"/>
        <v>0</v>
      </c>
      <c r="QWM59" s="383">
        <f t="shared" si="194"/>
        <v>0</v>
      </c>
      <c r="QWN59" s="383">
        <f t="shared" ref="QWN59:QYY59" si="195">QWN56</f>
        <v>0</v>
      </c>
      <c r="QWO59" s="383">
        <f t="shared" si="195"/>
        <v>0</v>
      </c>
      <c r="QWP59" s="383">
        <f t="shared" si="195"/>
        <v>0</v>
      </c>
      <c r="QWQ59" s="383">
        <f t="shared" si="195"/>
        <v>0</v>
      </c>
      <c r="QWR59" s="383">
        <f t="shared" si="195"/>
        <v>0</v>
      </c>
      <c r="QWS59" s="383">
        <f t="shared" si="195"/>
        <v>0</v>
      </c>
      <c r="QWT59" s="383">
        <f t="shared" si="195"/>
        <v>0</v>
      </c>
      <c r="QWU59" s="383">
        <f t="shared" si="195"/>
        <v>0</v>
      </c>
      <c r="QWV59" s="383">
        <f t="shared" si="195"/>
        <v>0</v>
      </c>
      <c r="QWW59" s="383">
        <f t="shared" si="195"/>
        <v>0</v>
      </c>
      <c r="QWX59" s="383">
        <f t="shared" si="195"/>
        <v>0</v>
      </c>
      <c r="QWY59" s="383">
        <f t="shared" si="195"/>
        <v>0</v>
      </c>
      <c r="QWZ59" s="383">
        <f t="shared" si="195"/>
        <v>0</v>
      </c>
      <c r="QXA59" s="383">
        <f t="shared" si="195"/>
        <v>0</v>
      </c>
      <c r="QXB59" s="383">
        <f t="shared" si="195"/>
        <v>0</v>
      </c>
      <c r="QXC59" s="383">
        <f t="shared" si="195"/>
        <v>0</v>
      </c>
      <c r="QXD59" s="383">
        <f t="shared" si="195"/>
        <v>0</v>
      </c>
      <c r="QXE59" s="383">
        <f t="shared" si="195"/>
        <v>0</v>
      </c>
      <c r="QXF59" s="383">
        <f t="shared" si="195"/>
        <v>0</v>
      </c>
      <c r="QXG59" s="383">
        <f t="shared" si="195"/>
        <v>0</v>
      </c>
      <c r="QXH59" s="383">
        <f t="shared" si="195"/>
        <v>0</v>
      </c>
      <c r="QXI59" s="383">
        <f t="shared" si="195"/>
        <v>0</v>
      </c>
      <c r="QXJ59" s="383">
        <f t="shared" si="195"/>
        <v>0</v>
      </c>
      <c r="QXK59" s="383">
        <f t="shared" si="195"/>
        <v>0</v>
      </c>
      <c r="QXL59" s="383">
        <f t="shared" si="195"/>
        <v>0</v>
      </c>
      <c r="QXM59" s="383">
        <f t="shared" si="195"/>
        <v>0</v>
      </c>
      <c r="QXN59" s="383">
        <f t="shared" si="195"/>
        <v>0</v>
      </c>
      <c r="QXO59" s="383">
        <f t="shared" si="195"/>
        <v>0</v>
      </c>
      <c r="QXP59" s="383">
        <f t="shared" si="195"/>
        <v>0</v>
      </c>
      <c r="QXQ59" s="383">
        <f t="shared" si="195"/>
        <v>0</v>
      </c>
      <c r="QXR59" s="383">
        <f t="shared" si="195"/>
        <v>0</v>
      </c>
      <c r="QXS59" s="383">
        <f t="shared" si="195"/>
        <v>0</v>
      </c>
      <c r="QXT59" s="383">
        <f t="shared" si="195"/>
        <v>0</v>
      </c>
      <c r="QXU59" s="383">
        <f t="shared" si="195"/>
        <v>0</v>
      </c>
      <c r="QXV59" s="383">
        <f t="shared" si="195"/>
        <v>0</v>
      </c>
      <c r="QXW59" s="383">
        <f t="shared" si="195"/>
        <v>0</v>
      </c>
      <c r="QXX59" s="383">
        <f t="shared" si="195"/>
        <v>0</v>
      </c>
      <c r="QXY59" s="383">
        <f t="shared" si="195"/>
        <v>0</v>
      </c>
      <c r="QXZ59" s="383">
        <f t="shared" si="195"/>
        <v>0</v>
      </c>
      <c r="QYA59" s="383">
        <f t="shared" si="195"/>
        <v>0</v>
      </c>
      <c r="QYB59" s="383">
        <f t="shared" si="195"/>
        <v>0</v>
      </c>
      <c r="QYC59" s="383">
        <f t="shared" si="195"/>
        <v>0</v>
      </c>
      <c r="QYD59" s="383">
        <f t="shared" si="195"/>
        <v>0</v>
      </c>
      <c r="QYE59" s="383">
        <f t="shared" si="195"/>
        <v>0</v>
      </c>
      <c r="QYF59" s="383">
        <f t="shared" si="195"/>
        <v>0</v>
      </c>
      <c r="QYG59" s="383">
        <f t="shared" si="195"/>
        <v>0</v>
      </c>
      <c r="QYH59" s="383">
        <f t="shared" si="195"/>
        <v>0</v>
      </c>
      <c r="QYI59" s="383">
        <f t="shared" si="195"/>
        <v>0</v>
      </c>
      <c r="QYJ59" s="383">
        <f t="shared" si="195"/>
        <v>0</v>
      </c>
      <c r="QYK59" s="383">
        <f t="shared" si="195"/>
        <v>0</v>
      </c>
      <c r="QYL59" s="383">
        <f t="shared" si="195"/>
        <v>0</v>
      </c>
      <c r="QYM59" s="383">
        <f t="shared" si="195"/>
        <v>0</v>
      </c>
      <c r="QYN59" s="383">
        <f t="shared" si="195"/>
        <v>0</v>
      </c>
      <c r="QYO59" s="383">
        <f t="shared" si="195"/>
        <v>0</v>
      </c>
      <c r="QYP59" s="383">
        <f t="shared" si="195"/>
        <v>0</v>
      </c>
      <c r="QYQ59" s="383">
        <f t="shared" si="195"/>
        <v>0</v>
      </c>
      <c r="QYR59" s="383">
        <f t="shared" si="195"/>
        <v>0</v>
      </c>
      <c r="QYS59" s="383">
        <f t="shared" si="195"/>
        <v>0</v>
      </c>
      <c r="QYT59" s="383">
        <f t="shared" si="195"/>
        <v>0</v>
      </c>
      <c r="QYU59" s="383">
        <f t="shared" si="195"/>
        <v>0</v>
      </c>
      <c r="QYV59" s="383">
        <f t="shared" si="195"/>
        <v>0</v>
      </c>
      <c r="QYW59" s="383">
        <f t="shared" si="195"/>
        <v>0</v>
      </c>
      <c r="QYX59" s="383">
        <f t="shared" si="195"/>
        <v>0</v>
      </c>
      <c r="QYY59" s="383">
        <f t="shared" si="195"/>
        <v>0</v>
      </c>
      <c r="QYZ59" s="383">
        <f t="shared" ref="QYZ59:RBK59" si="196">QYZ56</f>
        <v>0</v>
      </c>
      <c r="QZA59" s="383">
        <f t="shared" si="196"/>
        <v>0</v>
      </c>
      <c r="QZB59" s="383">
        <f t="shared" si="196"/>
        <v>0</v>
      </c>
      <c r="QZC59" s="383">
        <f t="shared" si="196"/>
        <v>0</v>
      </c>
      <c r="QZD59" s="383">
        <f t="shared" si="196"/>
        <v>0</v>
      </c>
      <c r="QZE59" s="383">
        <f t="shared" si="196"/>
        <v>0</v>
      </c>
      <c r="QZF59" s="383">
        <f t="shared" si="196"/>
        <v>0</v>
      </c>
      <c r="QZG59" s="383">
        <f t="shared" si="196"/>
        <v>0</v>
      </c>
      <c r="QZH59" s="383">
        <f t="shared" si="196"/>
        <v>0</v>
      </c>
      <c r="QZI59" s="383">
        <f t="shared" si="196"/>
        <v>0</v>
      </c>
      <c r="QZJ59" s="383">
        <f t="shared" si="196"/>
        <v>0</v>
      </c>
      <c r="QZK59" s="383">
        <f t="shared" si="196"/>
        <v>0</v>
      </c>
      <c r="QZL59" s="383">
        <f t="shared" si="196"/>
        <v>0</v>
      </c>
      <c r="QZM59" s="383">
        <f t="shared" si="196"/>
        <v>0</v>
      </c>
      <c r="QZN59" s="383">
        <f t="shared" si="196"/>
        <v>0</v>
      </c>
      <c r="QZO59" s="383">
        <f t="shared" si="196"/>
        <v>0</v>
      </c>
      <c r="QZP59" s="383">
        <f t="shared" si="196"/>
        <v>0</v>
      </c>
      <c r="QZQ59" s="383">
        <f t="shared" si="196"/>
        <v>0</v>
      </c>
      <c r="QZR59" s="383">
        <f t="shared" si="196"/>
        <v>0</v>
      </c>
      <c r="QZS59" s="383">
        <f t="shared" si="196"/>
        <v>0</v>
      </c>
      <c r="QZT59" s="383">
        <f t="shared" si="196"/>
        <v>0</v>
      </c>
      <c r="QZU59" s="383">
        <f t="shared" si="196"/>
        <v>0</v>
      </c>
      <c r="QZV59" s="383">
        <f t="shared" si="196"/>
        <v>0</v>
      </c>
      <c r="QZW59" s="383">
        <f t="shared" si="196"/>
        <v>0</v>
      </c>
      <c r="QZX59" s="383">
        <f t="shared" si="196"/>
        <v>0</v>
      </c>
      <c r="QZY59" s="383">
        <f t="shared" si="196"/>
        <v>0</v>
      </c>
      <c r="QZZ59" s="383">
        <f t="shared" si="196"/>
        <v>0</v>
      </c>
      <c r="RAA59" s="383">
        <f t="shared" si="196"/>
        <v>0</v>
      </c>
      <c r="RAB59" s="383">
        <f t="shared" si="196"/>
        <v>0</v>
      </c>
      <c r="RAC59" s="383">
        <f t="shared" si="196"/>
        <v>0</v>
      </c>
      <c r="RAD59" s="383">
        <f t="shared" si="196"/>
        <v>0</v>
      </c>
      <c r="RAE59" s="383">
        <f t="shared" si="196"/>
        <v>0</v>
      </c>
      <c r="RAF59" s="383">
        <f t="shared" si="196"/>
        <v>0</v>
      </c>
      <c r="RAG59" s="383">
        <f t="shared" si="196"/>
        <v>0</v>
      </c>
      <c r="RAH59" s="383">
        <f t="shared" si="196"/>
        <v>0</v>
      </c>
      <c r="RAI59" s="383">
        <f t="shared" si="196"/>
        <v>0</v>
      </c>
      <c r="RAJ59" s="383">
        <f t="shared" si="196"/>
        <v>0</v>
      </c>
      <c r="RAK59" s="383">
        <f t="shared" si="196"/>
        <v>0</v>
      </c>
      <c r="RAL59" s="383">
        <f t="shared" si="196"/>
        <v>0</v>
      </c>
      <c r="RAM59" s="383">
        <f t="shared" si="196"/>
        <v>0</v>
      </c>
      <c r="RAN59" s="383">
        <f t="shared" si="196"/>
        <v>0</v>
      </c>
      <c r="RAO59" s="383">
        <f t="shared" si="196"/>
        <v>0</v>
      </c>
      <c r="RAP59" s="383">
        <f t="shared" si="196"/>
        <v>0</v>
      </c>
      <c r="RAQ59" s="383">
        <f t="shared" si="196"/>
        <v>0</v>
      </c>
      <c r="RAR59" s="383">
        <f t="shared" si="196"/>
        <v>0</v>
      </c>
      <c r="RAS59" s="383">
        <f t="shared" si="196"/>
        <v>0</v>
      </c>
      <c r="RAT59" s="383">
        <f t="shared" si="196"/>
        <v>0</v>
      </c>
      <c r="RAU59" s="383">
        <f t="shared" si="196"/>
        <v>0</v>
      </c>
      <c r="RAV59" s="383">
        <f t="shared" si="196"/>
        <v>0</v>
      </c>
      <c r="RAW59" s="383">
        <f t="shared" si="196"/>
        <v>0</v>
      </c>
      <c r="RAX59" s="383">
        <f t="shared" si="196"/>
        <v>0</v>
      </c>
      <c r="RAY59" s="383">
        <f t="shared" si="196"/>
        <v>0</v>
      </c>
      <c r="RAZ59" s="383">
        <f t="shared" si="196"/>
        <v>0</v>
      </c>
      <c r="RBA59" s="383">
        <f t="shared" si="196"/>
        <v>0</v>
      </c>
      <c r="RBB59" s="383">
        <f t="shared" si="196"/>
        <v>0</v>
      </c>
      <c r="RBC59" s="383">
        <f t="shared" si="196"/>
        <v>0</v>
      </c>
      <c r="RBD59" s="383">
        <f t="shared" si="196"/>
        <v>0</v>
      </c>
      <c r="RBE59" s="383">
        <f t="shared" si="196"/>
        <v>0</v>
      </c>
      <c r="RBF59" s="383">
        <f t="shared" si="196"/>
        <v>0</v>
      </c>
      <c r="RBG59" s="383">
        <f t="shared" si="196"/>
        <v>0</v>
      </c>
      <c r="RBH59" s="383">
        <f t="shared" si="196"/>
        <v>0</v>
      </c>
      <c r="RBI59" s="383">
        <f t="shared" si="196"/>
        <v>0</v>
      </c>
      <c r="RBJ59" s="383">
        <f t="shared" si="196"/>
        <v>0</v>
      </c>
      <c r="RBK59" s="383">
        <f t="shared" si="196"/>
        <v>0</v>
      </c>
      <c r="RBL59" s="383">
        <f t="shared" ref="RBL59:RDW59" si="197">RBL56</f>
        <v>0</v>
      </c>
      <c r="RBM59" s="383">
        <f t="shared" si="197"/>
        <v>0</v>
      </c>
      <c r="RBN59" s="383">
        <f t="shared" si="197"/>
        <v>0</v>
      </c>
      <c r="RBO59" s="383">
        <f t="shared" si="197"/>
        <v>0</v>
      </c>
      <c r="RBP59" s="383">
        <f t="shared" si="197"/>
        <v>0</v>
      </c>
      <c r="RBQ59" s="383">
        <f t="shared" si="197"/>
        <v>0</v>
      </c>
      <c r="RBR59" s="383">
        <f t="shared" si="197"/>
        <v>0</v>
      </c>
      <c r="RBS59" s="383">
        <f t="shared" si="197"/>
        <v>0</v>
      </c>
      <c r="RBT59" s="383">
        <f t="shared" si="197"/>
        <v>0</v>
      </c>
      <c r="RBU59" s="383">
        <f t="shared" si="197"/>
        <v>0</v>
      </c>
      <c r="RBV59" s="383">
        <f t="shared" si="197"/>
        <v>0</v>
      </c>
      <c r="RBW59" s="383">
        <f t="shared" si="197"/>
        <v>0</v>
      </c>
      <c r="RBX59" s="383">
        <f t="shared" si="197"/>
        <v>0</v>
      </c>
      <c r="RBY59" s="383">
        <f t="shared" si="197"/>
        <v>0</v>
      </c>
      <c r="RBZ59" s="383">
        <f t="shared" si="197"/>
        <v>0</v>
      </c>
      <c r="RCA59" s="383">
        <f t="shared" si="197"/>
        <v>0</v>
      </c>
      <c r="RCB59" s="383">
        <f t="shared" si="197"/>
        <v>0</v>
      </c>
      <c r="RCC59" s="383">
        <f t="shared" si="197"/>
        <v>0</v>
      </c>
      <c r="RCD59" s="383">
        <f t="shared" si="197"/>
        <v>0</v>
      </c>
      <c r="RCE59" s="383">
        <f t="shared" si="197"/>
        <v>0</v>
      </c>
      <c r="RCF59" s="383">
        <f t="shared" si="197"/>
        <v>0</v>
      </c>
      <c r="RCG59" s="383">
        <f t="shared" si="197"/>
        <v>0</v>
      </c>
      <c r="RCH59" s="383">
        <f t="shared" si="197"/>
        <v>0</v>
      </c>
      <c r="RCI59" s="383">
        <f t="shared" si="197"/>
        <v>0</v>
      </c>
      <c r="RCJ59" s="383">
        <f t="shared" si="197"/>
        <v>0</v>
      </c>
      <c r="RCK59" s="383">
        <f t="shared" si="197"/>
        <v>0</v>
      </c>
      <c r="RCL59" s="383">
        <f t="shared" si="197"/>
        <v>0</v>
      </c>
      <c r="RCM59" s="383">
        <f t="shared" si="197"/>
        <v>0</v>
      </c>
      <c r="RCN59" s="383">
        <f t="shared" si="197"/>
        <v>0</v>
      </c>
      <c r="RCO59" s="383">
        <f t="shared" si="197"/>
        <v>0</v>
      </c>
      <c r="RCP59" s="383">
        <f t="shared" si="197"/>
        <v>0</v>
      </c>
      <c r="RCQ59" s="383">
        <f t="shared" si="197"/>
        <v>0</v>
      </c>
      <c r="RCR59" s="383">
        <f t="shared" si="197"/>
        <v>0</v>
      </c>
      <c r="RCS59" s="383">
        <f t="shared" si="197"/>
        <v>0</v>
      </c>
      <c r="RCT59" s="383">
        <f t="shared" si="197"/>
        <v>0</v>
      </c>
      <c r="RCU59" s="383">
        <f t="shared" si="197"/>
        <v>0</v>
      </c>
      <c r="RCV59" s="383">
        <f t="shared" si="197"/>
        <v>0</v>
      </c>
      <c r="RCW59" s="383">
        <f t="shared" si="197"/>
        <v>0</v>
      </c>
      <c r="RCX59" s="383">
        <f t="shared" si="197"/>
        <v>0</v>
      </c>
      <c r="RCY59" s="383">
        <f t="shared" si="197"/>
        <v>0</v>
      </c>
      <c r="RCZ59" s="383">
        <f t="shared" si="197"/>
        <v>0</v>
      </c>
      <c r="RDA59" s="383">
        <f t="shared" si="197"/>
        <v>0</v>
      </c>
      <c r="RDB59" s="383">
        <f t="shared" si="197"/>
        <v>0</v>
      </c>
      <c r="RDC59" s="383">
        <f t="shared" si="197"/>
        <v>0</v>
      </c>
      <c r="RDD59" s="383">
        <f t="shared" si="197"/>
        <v>0</v>
      </c>
      <c r="RDE59" s="383">
        <f t="shared" si="197"/>
        <v>0</v>
      </c>
      <c r="RDF59" s="383">
        <f t="shared" si="197"/>
        <v>0</v>
      </c>
      <c r="RDG59" s="383">
        <f t="shared" si="197"/>
        <v>0</v>
      </c>
      <c r="RDH59" s="383">
        <f t="shared" si="197"/>
        <v>0</v>
      </c>
      <c r="RDI59" s="383">
        <f t="shared" si="197"/>
        <v>0</v>
      </c>
      <c r="RDJ59" s="383">
        <f t="shared" si="197"/>
        <v>0</v>
      </c>
      <c r="RDK59" s="383">
        <f t="shared" si="197"/>
        <v>0</v>
      </c>
      <c r="RDL59" s="383">
        <f t="shared" si="197"/>
        <v>0</v>
      </c>
      <c r="RDM59" s="383">
        <f t="shared" si="197"/>
        <v>0</v>
      </c>
      <c r="RDN59" s="383">
        <f t="shared" si="197"/>
        <v>0</v>
      </c>
      <c r="RDO59" s="383">
        <f t="shared" si="197"/>
        <v>0</v>
      </c>
      <c r="RDP59" s="383">
        <f t="shared" si="197"/>
        <v>0</v>
      </c>
      <c r="RDQ59" s="383">
        <f t="shared" si="197"/>
        <v>0</v>
      </c>
      <c r="RDR59" s="383">
        <f t="shared" si="197"/>
        <v>0</v>
      </c>
      <c r="RDS59" s="383">
        <f t="shared" si="197"/>
        <v>0</v>
      </c>
      <c r="RDT59" s="383">
        <f t="shared" si="197"/>
        <v>0</v>
      </c>
      <c r="RDU59" s="383">
        <f t="shared" si="197"/>
        <v>0</v>
      </c>
      <c r="RDV59" s="383">
        <f t="shared" si="197"/>
        <v>0</v>
      </c>
      <c r="RDW59" s="383">
        <f t="shared" si="197"/>
        <v>0</v>
      </c>
      <c r="RDX59" s="383">
        <f t="shared" ref="RDX59:RGI59" si="198">RDX56</f>
        <v>0</v>
      </c>
      <c r="RDY59" s="383">
        <f t="shared" si="198"/>
        <v>0</v>
      </c>
      <c r="RDZ59" s="383">
        <f t="shared" si="198"/>
        <v>0</v>
      </c>
      <c r="REA59" s="383">
        <f t="shared" si="198"/>
        <v>0</v>
      </c>
      <c r="REB59" s="383">
        <f t="shared" si="198"/>
        <v>0</v>
      </c>
      <c r="REC59" s="383">
        <f t="shared" si="198"/>
        <v>0</v>
      </c>
      <c r="RED59" s="383">
        <f t="shared" si="198"/>
        <v>0</v>
      </c>
      <c r="REE59" s="383">
        <f t="shared" si="198"/>
        <v>0</v>
      </c>
      <c r="REF59" s="383">
        <f t="shared" si="198"/>
        <v>0</v>
      </c>
      <c r="REG59" s="383">
        <f t="shared" si="198"/>
        <v>0</v>
      </c>
      <c r="REH59" s="383">
        <f t="shared" si="198"/>
        <v>0</v>
      </c>
      <c r="REI59" s="383">
        <f t="shared" si="198"/>
        <v>0</v>
      </c>
      <c r="REJ59" s="383">
        <f t="shared" si="198"/>
        <v>0</v>
      </c>
      <c r="REK59" s="383">
        <f t="shared" si="198"/>
        <v>0</v>
      </c>
      <c r="REL59" s="383">
        <f t="shared" si="198"/>
        <v>0</v>
      </c>
      <c r="REM59" s="383">
        <f t="shared" si="198"/>
        <v>0</v>
      </c>
      <c r="REN59" s="383">
        <f t="shared" si="198"/>
        <v>0</v>
      </c>
      <c r="REO59" s="383">
        <f t="shared" si="198"/>
        <v>0</v>
      </c>
      <c r="REP59" s="383">
        <f t="shared" si="198"/>
        <v>0</v>
      </c>
      <c r="REQ59" s="383">
        <f t="shared" si="198"/>
        <v>0</v>
      </c>
      <c r="RER59" s="383">
        <f t="shared" si="198"/>
        <v>0</v>
      </c>
      <c r="RES59" s="383">
        <f t="shared" si="198"/>
        <v>0</v>
      </c>
      <c r="RET59" s="383">
        <f t="shared" si="198"/>
        <v>0</v>
      </c>
      <c r="REU59" s="383">
        <f t="shared" si="198"/>
        <v>0</v>
      </c>
      <c r="REV59" s="383">
        <f t="shared" si="198"/>
        <v>0</v>
      </c>
      <c r="REW59" s="383">
        <f t="shared" si="198"/>
        <v>0</v>
      </c>
      <c r="REX59" s="383">
        <f t="shared" si="198"/>
        <v>0</v>
      </c>
      <c r="REY59" s="383">
        <f t="shared" si="198"/>
        <v>0</v>
      </c>
      <c r="REZ59" s="383">
        <f t="shared" si="198"/>
        <v>0</v>
      </c>
      <c r="RFA59" s="383">
        <f t="shared" si="198"/>
        <v>0</v>
      </c>
      <c r="RFB59" s="383">
        <f t="shared" si="198"/>
        <v>0</v>
      </c>
      <c r="RFC59" s="383">
        <f t="shared" si="198"/>
        <v>0</v>
      </c>
      <c r="RFD59" s="383">
        <f t="shared" si="198"/>
        <v>0</v>
      </c>
      <c r="RFE59" s="383">
        <f t="shared" si="198"/>
        <v>0</v>
      </c>
      <c r="RFF59" s="383">
        <f t="shared" si="198"/>
        <v>0</v>
      </c>
      <c r="RFG59" s="383">
        <f t="shared" si="198"/>
        <v>0</v>
      </c>
      <c r="RFH59" s="383">
        <f t="shared" si="198"/>
        <v>0</v>
      </c>
      <c r="RFI59" s="383">
        <f t="shared" si="198"/>
        <v>0</v>
      </c>
      <c r="RFJ59" s="383">
        <f t="shared" si="198"/>
        <v>0</v>
      </c>
      <c r="RFK59" s="383">
        <f t="shared" si="198"/>
        <v>0</v>
      </c>
      <c r="RFL59" s="383">
        <f t="shared" si="198"/>
        <v>0</v>
      </c>
      <c r="RFM59" s="383">
        <f t="shared" si="198"/>
        <v>0</v>
      </c>
      <c r="RFN59" s="383">
        <f t="shared" si="198"/>
        <v>0</v>
      </c>
      <c r="RFO59" s="383">
        <f t="shared" si="198"/>
        <v>0</v>
      </c>
      <c r="RFP59" s="383">
        <f t="shared" si="198"/>
        <v>0</v>
      </c>
      <c r="RFQ59" s="383">
        <f t="shared" si="198"/>
        <v>0</v>
      </c>
      <c r="RFR59" s="383">
        <f t="shared" si="198"/>
        <v>0</v>
      </c>
      <c r="RFS59" s="383">
        <f t="shared" si="198"/>
        <v>0</v>
      </c>
      <c r="RFT59" s="383">
        <f t="shared" si="198"/>
        <v>0</v>
      </c>
      <c r="RFU59" s="383">
        <f t="shared" si="198"/>
        <v>0</v>
      </c>
      <c r="RFV59" s="383">
        <f t="shared" si="198"/>
        <v>0</v>
      </c>
      <c r="RFW59" s="383">
        <f t="shared" si="198"/>
        <v>0</v>
      </c>
      <c r="RFX59" s="383">
        <f t="shared" si="198"/>
        <v>0</v>
      </c>
      <c r="RFY59" s="383">
        <f t="shared" si="198"/>
        <v>0</v>
      </c>
      <c r="RFZ59" s="383">
        <f t="shared" si="198"/>
        <v>0</v>
      </c>
      <c r="RGA59" s="383">
        <f t="shared" si="198"/>
        <v>0</v>
      </c>
      <c r="RGB59" s="383">
        <f t="shared" si="198"/>
        <v>0</v>
      </c>
      <c r="RGC59" s="383">
        <f t="shared" si="198"/>
        <v>0</v>
      </c>
      <c r="RGD59" s="383">
        <f t="shared" si="198"/>
        <v>0</v>
      </c>
      <c r="RGE59" s="383">
        <f t="shared" si="198"/>
        <v>0</v>
      </c>
      <c r="RGF59" s="383">
        <f t="shared" si="198"/>
        <v>0</v>
      </c>
      <c r="RGG59" s="383">
        <f t="shared" si="198"/>
        <v>0</v>
      </c>
      <c r="RGH59" s="383">
        <f t="shared" si="198"/>
        <v>0</v>
      </c>
      <c r="RGI59" s="383">
        <f t="shared" si="198"/>
        <v>0</v>
      </c>
      <c r="RGJ59" s="383">
        <f t="shared" ref="RGJ59:RIU59" si="199">RGJ56</f>
        <v>0</v>
      </c>
      <c r="RGK59" s="383">
        <f t="shared" si="199"/>
        <v>0</v>
      </c>
      <c r="RGL59" s="383">
        <f t="shared" si="199"/>
        <v>0</v>
      </c>
      <c r="RGM59" s="383">
        <f t="shared" si="199"/>
        <v>0</v>
      </c>
      <c r="RGN59" s="383">
        <f t="shared" si="199"/>
        <v>0</v>
      </c>
      <c r="RGO59" s="383">
        <f t="shared" si="199"/>
        <v>0</v>
      </c>
      <c r="RGP59" s="383">
        <f t="shared" si="199"/>
        <v>0</v>
      </c>
      <c r="RGQ59" s="383">
        <f t="shared" si="199"/>
        <v>0</v>
      </c>
      <c r="RGR59" s="383">
        <f t="shared" si="199"/>
        <v>0</v>
      </c>
      <c r="RGS59" s="383">
        <f t="shared" si="199"/>
        <v>0</v>
      </c>
      <c r="RGT59" s="383">
        <f t="shared" si="199"/>
        <v>0</v>
      </c>
      <c r="RGU59" s="383">
        <f t="shared" si="199"/>
        <v>0</v>
      </c>
      <c r="RGV59" s="383">
        <f t="shared" si="199"/>
        <v>0</v>
      </c>
      <c r="RGW59" s="383">
        <f t="shared" si="199"/>
        <v>0</v>
      </c>
      <c r="RGX59" s="383">
        <f t="shared" si="199"/>
        <v>0</v>
      </c>
      <c r="RGY59" s="383">
        <f t="shared" si="199"/>
        <v>0</v>
      </c>
      <c r="RGZ59" s="383">
        <f t="shared" si="199"/>
        <v>0</v>
      </c>
      <c r="RHA59" s="383">
        <f t="shared" si="199"/>
        <v>0</v>
      </c>
      <c r="RHB59" s="383">
        <f t="shared" si="199"/>
        <v>0</v>
      </c>
      <c r="RHC59" s="383">
        <f t="shared" si="199"/>
        <v>0</v>
      </c>
      <c r="RHD59" s="383">
        <f t="shared" si="199"/>
        <v>0</v>
      </c>
      <c r="RHE59" s="383">
        <f t="shared" si="199"/>
        <v>0</v>
      </c>
      <c r="RHF59" s="383">
        <f t="shared" si="199"/>
        <v>0</v>
      </c>
      <c r="RHG59" s="383">
        <f t="shared" si="199"/>
        <v>0</v>
      </c>
      <c r="RHH59" s="383">
        <f t="shared" si="199"/>
        <v>0</v>
      </c>
      <c r="RHI59" s="383">
        <f t="shared" si="199"/>
        <v>0</v>
      </c>
      <c r="RHJ59" s="383">
        <f t="shared" si="199"/>
        <v>0</v>
      </c>
      <c r="RHK59" s="383">
        <f t="shared" si="199"/>
        <v>0</v>
      </c>
      <c r="RHL59" s="383">
        <f t="shared" si="199"/>
        <v>0</v>
      </c>
      <c r="RHM59" s="383">
        <f t="shared" si="199"/>
        <v>0</v>
      </c>
      <c r="RHN59" s="383">
        <f t="shared" si="199"/>
        <v>0</v>
      </c>
      <c r="RHO59" s="383">
        <f t="shared" si="199"/>
        <v>0</v>
      </c>
      <c r="RHP59" s="383">
        <f t="shared" si="199"/>
        <v>0</v>
      </c>
      <c r="RHQ59" s="383">
        <f t="shared" si="199"/>
        <v>0</v>
      </c>
      <c r="RHR59" s="383">
        <f t="shared" si="199"/>
        <v>0</v>
      </c>
      <c r="RHS59" s="383">
        <f t="shared" si="199"/>
        <v>0</v>
      </c>
      <c r="RHT59" s="383">
        <f t="shared" si="199"/>
        <v>0</v>
      </c>
      <c r="RHU59" s="383">
        <f t="shared" si="199"/>
        <v>0</v>
      </c>
      <c r="RHV59" s="383">
        <f t="shared" si="199"/>
        <v>0</v>
      </c>
      <c r="RHW59" s="383">
        <f t="shared" si="199"/>
        <v>0</v>
      </c>
      <c r="RHX59" s="383">
        <f t="shared" si="199"/>
        <v>0</v>
      </c>
      <c r="RHY59" s="383">
        <f t="shared" si="199"/>
        <v>0</v>
      </c>
      <c r="RHZ59" s="383">
        <f t="shared" si="199"/>
        <v>0</v>
      </c>
      <c r="RIA59" s="383">
        <f t="shared" si="199"/>
        <v>0</v>
      </c>
      <c r="RIB59" s="383">
        <f t="shared" si="199"/>
        <v>0</v>
      </c>
      <c r="RIC59" s="383">
        <f t="shared" si="199"/>
        <v>0</v>
      </c>
      <c r="RID59" s="383">
        <f t="shared" si="199"/>
        <v>0</v>
      </c>
      <c r="RIE59" s="383">
        <f t="shared" si="199"/>
        <v>0</v>
      </c>
      <c r="RIF59" s="383">
        <f t="shared" si="199"/>
        <v>0</v>
      </c>
      <c r="RIG59" s="383">
        <f t="shared" si="199"/>
        <v>0</v>
      </c>
      <c r="RIH59" s="383">
        <f t="shared" si="199"/>
        <v>0</v>
      </c>
      <c r="RII59" s="383">
        <f t="shared" si="199"/>
        <v>0</v>
      </c>
      <c r="RIJ59" s="383">
        <f t="shared" si="199"/>
        <v>0</v>
      </c>
      <c r="RIK59" s="383">
        <f t="shared" si="199"/>
        <v>0</v>
      </c>
      <c r="RIL59" s="383">
        <f t="shared" si="199"/>
        <v>0</v>
      </c>
      <c r="RIM59" s="383">
        <f t="shared" si="199"/>
        <v>0</v>
      </c>
      <c r="RIN59" s="383">
        <f t="shared" si="199"/>
        <v>0</v>
      </c>
      <c r="RIO59" s="383">
        <f t="shared" si="199"/>
        <v>0</v>
      </c>
      <c r="RIP59" s="383">
        <f t="shared" si="199"/>
        <v>0</v>
      </c>
      <c r="RIQ59" s="383">
        <f t="shared" si="199"/>
        <v>0</v>
      </c>
      <c r="RIR59" s="383">
        <f t="shared" si="199"/>
        <v>0</v>
      </c>
      <c r="RIS59" s="383">
        <f t="shared" si="199"/>
        <v>0</v>
      </c>
      <c r="RIT59" s="383">
        <f t="shared" si="199"/>
        <v>0</v>
      </c>
      <c r="RIU59" s="383">
        <f t="shared" si="199"/>
        <v>0</v>
      </c>
      <c r="RIV59" s="383">
        <f t="shared" ref="RIV59:RLG59" si="200">RIV56</f>
        <v>0</v>
      </c>
      <c r="RIW59" s="383">
        <f t="shared" si="200"/>
        <v>0</v>
      </c>
      <c r="RIX59" s="383">
        <f t="shared" si="200"/>
        <v>0</v>
      </c>
      <c r="RIY59" s="383">
        <f t="shared" si="200"/>
        <v>0</v>
      </c>
      <c r="RIZ59" s="383">
        <f t="shared" si="200"/>
        <v>0</v>
      </c>
      <c r="RJA59" s="383">
        <f t="shared" si="200"/>
        <v>0</v>
      </c>
      <c r="RJB59" s="383">
        <f t="shared" si="200"/>
        <v>0</v>
      </c>
      <c r="RJC59" s="383">
        <f t="shared" si="200"/>
        <v>0</v>
      </c>
      <c r="RJD59" s="383">
        <f t="shared" si="200"/>
        <v>0</v>
      </c>
      <c r="RJE59" s="383">
        <f t="shared" si="200"/>
        <v>0</v>
      </c>
      <c r="RJF59" s="383">
        <f t="shared" si="200"/>
        <v>0</v>
      </c>
      <c r="RJG59" s="383">
        <f t="shared" si="200"/>
        <v>0</v>
      </c>
      <c r="RJH59" s="383">
        <f t="shared" si="200"/>
        <v>0</v>
      </c>
      <c r="RJI59" s="383">
        <f t="shared" si="200"/>
        <v>0</v>
      </c>
      <c r="RJJ59" s="383">
        <f t="shared" si="200"/>
        <v>0</v>
      </c>
      <c r="RJK59" s="383">
        <f t="shared" si="200"/>
        <v>0</v>
      </c>
      <c r="RJL59" s="383">
        <f t="shared" si="200"/>
        <v>0</v>
      </c>
      <c r="RJM59" s="383">
        <f t="shared" si="200"/>
        <v>0</v>
      </c>
      <c r="RJN59" s="383">
        <f t="shared" si="200"/>
        <v>0</v>
      </c>
      <c r="RJO59" s="383">
        <f t="shared" si="200"/>
        <v>0</v>
      </c>
      <c r="RJP59" s="383">
        <f t="shared" si="200"/>
        <v>0</v>
      </c>
      <c r="RJQ59" s="383">
        <f t="shared" si="200"/>
        <v>0</v>
      </c>
      <c r="RJR59" s="383">
        <f t="shared" si="200"/>
        <v>0</v>
      </c>
      <c r="RJS59" s="383">
        <f t="shared" si="200"/>
        <v>0</v>
      </c>
      <c r="RJT59" s="383">
        <f t="shared" si="200"/>
        <v>0</v>
      </c>
      <c r="RJU59" s="383">
        <f t="shared" si="200"/>
        <v>0</v>
      </c>
      <c r="RJV59" s="383">
        <f t="shared" si="200"/>
        <v>0</v>
      </c>
      <c r="RJW59" s="383">
        <f t="shared" si="200"/>
        <v>0</v>
      </c>
      <c r="RJX59" s="383">
        <f t="shared" si="200"/>
        <v>0</v>
      </c>
      <c r="RJY59" s="383">
        <f t="shared" si="200"/>
        <v>0</v>
      </c>
      <c r="RJZ59" s="383">
        <f t="shared" si="200"/>
        <v>0</v>
      </c>
      <c r="RKA59" s="383">
        <f t="shared" si="200"/>
        <v>0</v>
      </c>
      <c r="RKB59" s="383">
        <f t="shared" si="200"/>
        <v>0</v>
      </c>
      <c r="RKC59" s="383">
        <f t="shared" si="200"/>
        <v>0</v>
      </c>
      <c r="RKD59" s="383">
        <f t="shared" si="200"/>
        <v>0</v>
      </c>
      <c r="RKE59" s="383">
        <f t="shared" si="200"/>
        <v>0</v>
      </c>
      <c r="RKF59" s="383">
        <f t="shared" si="200"/>
        <v>0</v>
      </c>
      <c r="RKG59" s="383">
        <f t="shared" si="200"/>
        <v>0</v>
      </c>
      <c r="RKH59" s="383">
        <f t="shared" si="200"/>
        <v>0</v>
      </c>
      <c r="RKI59" s="383">
        <f t="shared" si="200"/>
        <v>0</v>
      </c>
      <c r="RKJ59" s="383">
        <f t="shared" si="200"/>
        <v>0</v>
      </c>
      <c r="RKK59" s="383">
        <f t="shared" si="200"/>
        <v>0</v>
      </c>
      <c r="RKL59" s="383">
        <f t="shared" si="200"/>
        <v>0</v>
      </c>
      <c r="RKM59" s="383">
        <f t="shared" si="200"/>
        <v>0</v>
      </c>
      <c r="RKN59" s="383">
        <f t="shared" si="200"/>
        <v>0</v>
      </c>
      <c r="RKO59" s="383">
        <f t="shared" si="200"/>
        <v>0</v>
      </c>
      <c r="RKP59" s="383">
        <f t="shared" si="200"/>
        <v>0</v>
      </c>
      <c r="RKQ59" s="383">
        <f t="shared" si="200"/>
        <v>0</v>
      </c>
      <c r="RKR59" s="383">
        <f t="shared" si="200"/>
        <v>0</v>
      </c>
      <c r="RKS59" s="383">
        <f t="shared" si="200"/>
        <v>0</v>
      </c>
      <c r="RKT59" s="383">
        <f t="shared" si="200"/>
        <v>0</v>
      </c>
      <c r="RKU59" s="383">
        <f t="shared" si="200"/>
        <v>0</v>
      </c>
      <c r="RKV59" s="383">
        <f t="shared" si="200"/>
        <v>0</v>
      </c>
      <c r="RKW59" s="383">
        <f t="shared" si="200"/>
        <v>0</v>
      </c>
      <c r="RKX59" s="383">
        <f t="shared" si="200"/>
        <v>0</v>
      </c>
      <c r="RKY59" s="383">
        <f t="shared" si="200"/>
        <v>0</v>
      </c>
      <c r="RKZ59" s="383">
        <f t="shared" si="200"/>
        <v>0</v>
      </c>
      <c r="RLA59" s="383">
        <f t="shared" si="200"/>
        <v>0</v>
      </c>
      <c r="RLB59" s="383">
        <f t="shared" si="200"/>
        <v>0</v>
      </c>
      <c r="RLC59" s="383">
        <f t="shared" si="200"/>
        <v>0</v>
      </c>
      <c r="RLD59" s="383">
        <f t="shared" si="200"/>
        <v>0</v>
      </c>
      <c r="RLE59" s="383">
        <f t="shared" si="200"/>
        <v>0</v>
      </c>
      <c r="RLF59" s="383">
        <f t="shared" si="200"/>
        <v>0</v>
      </c>
      <c r="RLG59" s="383">
        <f t="shared" si="200"/>
        <v>0</v>
      </c>
      <c r="RLH59" s="383">
        <f t="shared" ref="RLH59:RNS59" si="201">RLH56</f>
        <v>0</v>
      </c>
      <c r="RLI59" s="383">
        <f t="shared" si="201"/>
        <v>0</v>
      </c>
      <c r="RLJ59" s="383">
        <f t="shared" si="201"/>
        <v>0</v>
      </c>
      <c r="RLK59" s="383">
        <f t="shared" si="201"/>
        <v>0</v>
      </c>
      <c r="RLL59" s="383">
        <f t="shared" si="201"/>
        <v>0</v>
      </c>
      <c r="RLM59" s="383">
        <f t="shared" si="201"/>
        <v>0</v>
      </c>
      <c r="RLN59" s="383">
        <f t="shared" si="201"/>
        <v>0</v>
      </c>
      <c r="RLO59" s="383">
        <f t="shared" si="201"/>
        <v>0</v>
      </c>
      <c r="RLP59" s="383">
        <f t="shared" si="201"/>
        <v>0</v>
      </c>
      <c r="RLQ59" s="383">
        <f t="shared" si="201"/>
        <v>0</v>
      </c>
      <c r="RLR59" s="383">
        <f t="shared" si="201"/>
        <v>0</v>
      </c>
      <c r="RLS59" s="383">
        <f t="shared" si="201"/>
        <v>0</v>
      </c>
      <c r="RLT59" s="383">
        <f t="shared" si="201"/>
        <v>0</v>
      </c>
      <c r="RLU59" s="383">
        <f t="shared" si="201"/>
        <v>0</v>
      </c>
      <c r="RLV59" s="383">
        <f t="shared" si="201"/>
        <v>0</v>
      </c>
      <c r="RLW59" s="383">
        <f t="shared" si="201"/>
        <v>0</v>
      </c>
      <c r="RLX59" s="383">
        <f t="shared" si="201"/>
        <v>0</v>
      </c>
      <c r="RLY59" s="383">
        <f t="shared" si="201"/>
        <v>0</v>
      </c>
      <c r="RLZ59" s="383">
        <f t="shared" si="201"/>
        <v>0</v>
      </c>
      <c r="RMA59" s="383">
        <f t="shared" si="201"/>
        <v>0</v>
      </c>
      <c r="RMB59" s="383">
        <f t="shared" si="201"/>
        <v>0</v>
      </c>
      <c r="RMC59" s="383">
        <f t="shared" si="201"/>
        <v>0</v>
      </c>
      <c r="RMD59" s="383">
        <f t="shared" si="201"/>
        <v>0</v>
      </c>
      <c r="RME59" s="383">
        <f t="shared" si="201"/>
        <v>0</v>
      </c>
      <c r="RMF59" s="383">
        <f t="shared" si="201"/>
        <v>0</v>
      </c>
      <c r="RMG59" s="383">
        <f t="shared" si="201"/>
        <v>0</v>
      </c>
      <c r="RMH59" s="383">
        <f t="shared" si="201"/>
        <v>0</v>
      </c>
      <c r="RMI59" s="383">
        <f t="shared" si="201"/>
        <v>0</v>
      </c>
      <c r="RMJ59" s="383">
        <f t="shared" si="201"/>
        <v>0</v>
      </c>
      <c r="RMK59" s="383">
        <f t="shared" si="201"/>
        <v>0</v>
      </c>
      <c r="RML59" s="383">
        <f t="shared" si="201"/>
        <v>0</v>
      </c>
      <c r="RMM59" s="383">
        <f t="shared" si="201"/>
        <v>0</v>
      </c>
      <c r="RMN59" s="383">
        <f t="shared" si="201"/>
        <v>0</v>
      </c>
      <c r="RMO59" s="383">
        <f t="shared" si="201"/>
        <v>0</v>
      </c>
      <c r="RMP59" s="383">
        <f t="shared" si="201"/>
        <v>0</v>
      </c>
      <c r="RMQ59" s="383">
        <f t="shared" si="201"/>
        <v>0</v>
      </c>
      <c r="RMR59" s="383">
        <f t="shared" si="201"/>
        <v>0</v>
      </c>
      <c r="RMS59" s="383">
        <f t="shared" si="201"/>
        <v>0</v>
      </c>
      <c r="RMT59" s="383">
        <f t="shared" si="201"/>
        <v>0</v>
      </c>
      <c r="RMU59" s="383">
        <f t="shared" si="201"/>
        <v>0</v>
      </c>
      <c r="RMV59" s="383">
        <f t="shared" si="201"/>
        <v>0</v>
      </c>
      <c r="RMW59" s="383">
        <f t="shared" si="201"/>
        <v>0</v>
      </c>
      <c r="RMX59" s="383">
        <f t="shared" si="201"/>
        <v>0</v>
      </c>
      <c r="RMY59" s="383">
        <f t="shared" si="201"/>
        <v>0</v>
      </c>
      <c r="RMZ59" s="383">
        <f t="shared" si="201"/>
        <v>0</v>
      </c>
      <c r="RNA59" s="383">
        <f t="shared" si="201"/>
        <v>0</v>
      </c>
      <c r="RNB59" s="383">
        <f t="shared" si="201"/>
        <v>0</v>
      </c>
      <c r="RNC59" s="383">
        <f t="shared" si="201"/>
        <v>0</v>
      </c>
      <c r="RND59" s="383">
        <f t="shared" si="201"/>
        <v>0</v>
      </c>
      <c r="RNE59" s="383">
        <f t="shared" si="201"/>
        <v>0</v>
      </c>
      <c r="RNF59" s="383">
        <f t="shared" si="201"/>
        <v>0</v>
      </c>
      <c r="RNG59" s="383">
        <f t="shared" si="201"/>
        <v>0</v>
      </c>
      <c r="RNH59" s="383">
        <f t="shared" si="201"/>
        <v>0</v>
      </c>
      <c r="RNI59" s="383">
        <f t="shared" si="201"/>
        <v>0</v>
      </c>
      <c r="RNJ59" s="383">
        <f t="shared" si="201"/>
        <v>0</v>
      </c>
      <c r="RNK59" s="383">
        <f t="shared" si="201"/>
        <v>0</v>
      </c>
      <c r="RNL59" s="383">
        <f t="shared" si="201"/>
        <v>0</v>
      </c>
      <c r="RNM59" s="383">
        <f t="shared" si="201"/>
        <v>0</v>
      </c>
      <c r="RNN59" s="383">
        <f t="shared" si="201"/>
        <v>0</v>
      </c>
      <c r="RNO59" s="383">
        <f t="shared" si="201"/>
        <v>0</v>
      </c>
      <c r="RNP59" s="383">
        <f t="shared" si="201"/>
        <v>0</v>
      </c>
      <c r="RNQ59" s="383">
        <f t="shared" si="201"/>
        <v>0</v>
      </c>
      <c r="RNR59" s="383">
        <f t="shared" si="201"/>
        <v>0</v>
      </c>
      <c r="RNS59" s="383">
        <f t="shared" si="201"/>
        <v>0</v>
      </c>
      <c r="RNT59" s="383">
        <f t="shared" ref="RNT59:RQE59" si="202">RNT56</f>
        <v>0</v>
      </c>
      <c r="RNU59" s="383">
        <f t="shared" si="202"/>
        <v>0</v>
      </c>
      <c r="RNV59" s="383">
        <f t="shared" si="202"/>
        <v>0</v>
      </c>
      <c r="RNW59" s="383">
        <f t="shared" si="202"/>
        <v>0</v>
      </c>
      <c r="RNX59" s="383">
        <f t="shared" si="202"/>
        <v>0</v>
      </c>
      <c r="RNY59" s="383">
        <f t="shared" si="202"/>
        <v>0</v>
      </c>
      <c r="RNZ59" s="383">
        <f t="shared" si="202"/>
        <v>0</v>
      </c>
      <c r="ROA59" s="383">
        <f t="shared" si="202"/>
        <v>0</v>
      </c>
      <c r="ROB59" s="383">
        <f t="shared" si="202"/>
        <v>0</v>
      </c>
      <c r="ROC59" s="383">
        <f t="shared" si="202"/>
        <v>0</v>
      </c>
      <c r="ROD59" s="383">
        <f t="shared" si="202"/>
        <v>0</v>
      </c>
      <c r="ROE59" s="383">
        <f t="shared" si="202"/>
        <v>0</v>
      </c>
      <c r="ROF59" s="383">
        <f t="shared" si="202"/>
        <v>0</v>
      </c>
      <c r="ROG59" s="383">
        <f t="shared" si="202"/>
        <v>0</v>
      </c>
      <c r="ROH59" s="383">
        <f t="shared" si="202"/>
        <v>0</v>
      </c>
      <c r="ROI59" s="383">
        <f t="shared" si="202"/>
        <v>0</v>
      </c>
      <c r="ROJ59" s="383">
        <f t="shared" si="202"/>
        <v>0</v>
      </c>
      <c r="ROK59" s="383">
        <f t="shared" si="202"/>
        <v>0</v>
      </c>
      <c r="ROL59" s="383">
        <f t="shared" si="202"/>
        <v>0</v>
      </c>
      <c r="ROM59" s="383">
        <f t="shared" si="202"/>
        <v>0</v>
      </c>
      <c r="RON59" s="383">
        <f t="shared" si="202"/>
        <v>0</v>
      </c>
      <c r="ROO59" s="383">
        <f t="shared" si="202"/>
        <v>0</v>
      </c>
      <c r="ROP59" s="383">
        <f t="shared" si="202"/>
        <v>0</v>
      </c>
      <c r="ROQ59" s="383">
        <f t="shared" si="202"/>
        <v>0</v>
      </c>
      <c r="ROR59" s="383">
        <f t="shared" si="202"/>
        <v>0</v>
      </c>
      <c r="ROS59" s="383">
        <f t="shared" si="202"/>
        <v>0</v>
      </c>
      <c r="ROT59" s="383">
        <f t="shared" si="202"/>
        <v>0</v>
      </c>
      <c r="ROU59" s="383">
        <f t="shared" si="202"/>
        <v>0</v>
      </c>
      <c r="ROV59" s="383">
        <f t="shared" si="202"/>
        <v>0</v>
      </c>
      <c r="ROW59" s="383">
        <f t="shared" si="202"/>
        <v>0</v>
      </c>
      <c r="ROX59" s="383">
        <f t="shared" si="202"/>
        <v>0</v>
      </c>
      <c r="ROY59" s="383">
        <f t="shared" si="202"/>
        <v>0</v>
      </c>
      <c r="ROZ59" s="383">
        <f t="shared" si="202"/>
        <v>0</v>
      </c>
      <c r="RPA59" s="383">
        <f t="shared" si="202"/>
        <v>0</v>
      </c>
      <c r="RPB59" s="383">
        <f t="shared" si="202"/>
        <v>0</v>
      </c>
      <c r="RPC59" s="383">
        <f t="shared" si="202"/>
        <v>0</v>
      </c>
      <c r="RPD59" s="383">
        <f t="shared" si="202"/>
        <v>0</v>
      </c>
      <c r="RPE59" s="383">
        <f t="shared" si="202"/>
        <v>0</v>
      </c>
      <c r="RPF59" s="383">
        <f t="shared" si="202"/>
        <v>0</v>
      </c>
      <c r="RPG59" s="383">
        <f t="shared" si="202"/>
        <v>0</v>
      </c>
      <c r="RPH59" s="383">
        <f t="shared" si="202"/>
        <v>0</v>
      </c>
      <c r="RPI59" s="383">
        <f t="shared" si="202"/>
        <v>0</v>
      </c>
      <c r="RPJ59" s="383">
        <f t="shared" si="202"/>
        <v>0</v>
      </c>
      <c r="RPK59" s="383">
        <f t="shared" si="202"/>
        <v>0</v>
      </c>
      <c r="RPL59" s="383">
        <f t="shared" si="202"/>
        <v>0</v>
      </c>
      <c r="RPM59" s="383">
        <f t="shared" si="202"/>
        <v>0</v>
      </c>
      <c r="RPN59" s="383">
        <f t="shared" si="202"/>
        <v>0</v>
      </c>
      <c r="RPO59" s="383">
        <f t="shared" si="202"/>
        <v>0</v>
      </c>
      <c r="RPP59" s="383">
        <f t="shared" si="202"/>
        <v>0</v>
      </c>
      <c r="RPQ59" s="383">
        <f t="shared" si="202"/>
        <v>0</v>
      </c>
      <c r="RPR59" s="383">
        <f t="shared" si="202"/>
        <v>0</v>
      </c>
      <c r="RPS59" s="383">
        <f t="shared" si="202"/>
        <v>0</v>
      </c>
      <c r="RPT59" s="383">
        <f t="shared" si="202"/>
        <v>0</v>
      </c>
      <c r="RPU59" s="383">
        <f t="shared" si="202"/>
        <v>0</v>
      </c>
      <c r="RPV59" s="383">
        <f t="shared" si="202"/>
        <v>0</v>
      </c>
      <c r="RPW59" s="383">
        <f t="shared" si="202"/>
        <v>0</v>
      </c>
      <c r="RPX59" s="383">
        <f t="shared" si="202"/>
        <v>0</v>
      </c>
      <c r="RPY59" s="383">
        <f t="shared" si="202"/>
        <v>0</v>
      </c>
      <c r="RPZ59" s="383">
        <f t="shared" si="202"/>
        <v>0</v>
      </c>
      <c r="RQA59" s="383">
        <f t="shared" si="202"/>
        <v>0</v>
      </c>
      <c r="RQB59" s="383">
        <f t="shared" si="202"/>
        <v>0</v>
      </c>
      <c r="RQC59" s="383">
        <f t="shared" si="202"/>
        <v>0</v>
      </c>
      <c r="RQD59" s="383">
        <f t="shared" si="202"/>
        <v>0</v>
      </c>
      <c r="RQE59" s="383">
        <f t="shared" si="202"/>
        <v>0</v>
      </c>
      <c r="RQF59" s="383">
        <f t="shared" ref="RQF59:RSQ59" si="203">RQF56</f>
        <v>0</v>
      </c>
      <c r="RQG59" s="383">
        <f t="shared" si="203"/>
        <v>0</v>
      </c>
      <c r="RQH59" s="383">
        <f t="shared" si="203"/>
        <v>0</v>
      </c>
      <c r="RQI59" s="383">
        <f t="shared" si="203"/>
        <v>0</v>
      </c>
      <c r="RQJ59" s="383">
        <f t="shared" si="203"/>
        <v>0</v>
      </c>
      <c r="RQK59" s="383">
        <f t="shared" si="203"/>
        <v>0</v>
      </c>
      <c r="RQL59" s="383">
        <f t="shared" si="203"/>
        <v>0</v>
      </c>
      <c r="RQM59" s="383">
        <f t="shared" si="203"/>
        <v>0</v>
      </c>
      <c r="RQN59" s="383">
        <f t="shared" si="203"/>
        <v>0</v>
      </c>
      <c r="RQO59" s="383">
        <f t="shared" si="203"/>
        <v>0</v>
      </c>
      <c r="RQP59" s="383">
        <f t="shared" si="203"/>
        <v>0</v>
      </c>
      <c r="RQQ59" s="383">
        <f t="shared" si="203"/>
        <v>0</v>
      </c>
      <c r="RQR59" s="383">
        <f t="shared" si="203"/>
        <v>0</v>
      </c>
      <c r="RQS59" s="383">
        <f t="shared" si="203"/>
        <v>0</v>
      </c>
      <c r="RQT59" s="383">
        <f t="shared" si="203"/>
        <v>0</v>
      </c>
      <c r="RQU59" s="383">
        <f t="shared" si="203"/>
        <v>0</v>
      </c>
      <c r="RQV59" s="383">
        <f t="shared" si="203"/>
        <v>0</v>
      </c>
      <c r="RQW59" s="383">
        <f t="shared" si="203"/>
        <v>0</v>
      </c>
      <c r="RQX59" s="383">
        <f t="shared" si="203"/>
        <v>0</v>
      </c>
      <c r="RQY59" s="383">
        <f t="shared" si="203"/>
        <v>0</v>
      </c>
      <c r="RQZ59" s="383">
        <f t="shared" si="203"/>
        <v>0</v>
      </c>
      <c r="RRA59" s="383">
        <f t="shared" si="203"/>
        <v>0</v>
      </c>
      <c r="RRB59" s="383">
        <f t="shared" si="203"/>
        <v>0</v>
      </c>
      <c r="RRC59" s="383">
        <f t="shared" si="203"/>
        <v>0</v>
      </c>
      <c r="RRD59" s="383">
        <f t="shared" si="203"/>
        <v>0</v>
      </c>
      <c r="RRE59" s="383">
        <f t="shared" si="203"/>
        <v>0</v>
      </c>
      <c r="RRF59" s="383">
        <f t="shared" si="203"/>
        <v>0</v>
      </c>
      <c r="RRG59" s="383">
        <f t="shared" si="203"/>
        <v>0</v>
      </c>
      <c r="RRH59" s="383">
        <f t="shared" si="203"/>
        <v>0</v>
      </c>
      <c r="RRI59" s="383">
        <f t="shared" si="203"/>
        <v>0</v>
      </c>
      <c r="RRJ59" s="383">
        <f t="shared" si="203"/>
        <v>0</v>
      </c>
      <c r="RRK59" s="383">
        <f t="shared" si="203"/>
        <v>0</v>
      </c>
      <c r="RRL59" s="383">
        <f t="shared" si="203"/>
        <v>0</v>
      </c>
      <c r="RRM59" s="383">
        <f t="shared" si="203"/>
        <v>0</v>
      </c>
      <c r="RRN59" s="383">
        <f t="shared" si="203"/>
        <v>0</v>
      </c>
      <c r="RRO59" s="383">
        <f t="shared" si="203"/>
        <v>0</v>
      </c>
      <c r="RRP59" s="383">
        <f t="shared" si="203"/>
        <v>0</v>
      </c>
      <c r="RRQ59" s="383">
        <f t="shared" si="203"/>
        <v>0</v>
      </c>
      <c r="RRR59" s="383">
        <f t="shared" si="203"/>
        <v>0</v>
      </c>
      <c r="RRS59" s="383">
        <f t="shared" si="203"/>
        <v>0</v>
      </c>
      <c r="RRT59" s="383">
        <f t="shared" si="203"/>
        <v>0</v>
      </c>
      <c r="RRU59" s="383">
        <f t="shared" si="203"/>
        <v>0</v>
      </c>
      <c r="RRV59" s="383">
        <f t="shared" si="203"/>
        <v>0</v>
      </c>
      <c r="RRW59" s="383">
        <f t="shared" si="203"/>
        <v>0</v>
      </c>
      <c r="RRX59" s="383">
        <f t="shared" si="203"/>
        <v>0</v>
      </c>
      <c r="RRY59" s="383">
        <f t="shared" si="203"/>
        <v>0</v>
      </c>
      <c r="RRZ59" s="383">
        <f t="shared" si="203"/>
        <v>0</v>
      </c>
      <c r="RSA59" s="383">
        <f t="shared" si="203"/>
        <v>0</v>
      </c>
      <c r="RSB59" s="383">
        <f t="shared" si="203"/>
        <v>0</v>
      </c>
      <c r="RSC59" s="383">
        <f t="shared" si="203"/>
        <v>0</v>
      </c>
      <c r="RSD59" s="383">
        <f t="shared" si="203"/>
        <v>0</v>
      </c>
      <c r="RSE59" s="383">
        <f t="shared" si="203"/>
        <v>0</v>
      </c>
      <c r="RSF59" s="383">
        <f t="shared" si="203"/>
        <v>0</v>
      </c>
      <c r="RSG59" s="383">
        <f t="shared" si="203"/>
        <v>0</v>
      </c>
      <c r="RSH59" s="383">
        <f t="shared" si="203"/>
        <v>0</v>
      </c>
      <c r="RSI59" s="383">
        <f t="shared" si="203"/>
        <v>0</v>
      </c>
      <c r="RSJ59" s="383">
        <f t="shared" si="203"/>
        <v>0</v>
      </c>
      <c r="RSK59" s="383">
        <f t="shared" si="203"/>
        <v>0</v>
      </c>
      <c r="RSL59" s="383">
        <f t="shared" si="203"/>
        <v>0</v>
      </c>
      <c r="RSM59" s="383">
        <f t="shared" si="203"/>
        <v>0</v>
      </c>
      <c r="RSN59" s="383">
        <f t="shared" si="203"/>
        <v>0</v>
      </c>
      <c r="RSO59" s="383">
        <f t="shared" si="203"/>
        <v>0</v>
      </c>
      <c r="RSP59" s="383">
        <f t="shared" si="203"/>
        <v>0</v>
      </c>
      <c r="RSQ59" s="383">
        <f t="shared" si="203"/>
        <v>0</v>
      </c>
      <c r="RSR59" s="383">
        <f t="shared" ref="RSR59:RVC59" si="204">RSR56</f>
        <v>0</v>
      </c>
      <c r="RSS59" s="383">
        <f t="shared" si="204"/>
        <v>0</v>
      </c>
      <c r="RST59" s="383">
        <f t="shared" si="204"/>
        <v>0</v>
      </c>
      <c r="RSU59" s="383">
        <f t="shared" si="204"/>
        <v>0</v>
      </c>
      <c r="RSV59" s="383">
        <f t="shared" si="204"/>
        <v>0</v>
      </c>
      <c r="RSW59" s="383">
        <f t="shared" si="204"/>
        <v>0</v>
      </c>
      <c r="RSX59" s="383">
        <f t="shared" si="204"/>
        <v>0</v>
      </c>
      <c r="RSY59" s="383">
        <f t="shared" si="204"/>
        <v>0</v>
      </c>
      <c r="RSZ59" s="383">
        <f t="shared" si="204"/>
        <v>0</v>
      </c>
      <c r="RTA59" s="383">
        <f t="shared" si="204"/>
        <v>0</v>
      </c>
      <c r="RTB59" s="383">
        <f t="shared" si="204"/>
        <v>0</v>
      </c>
      <c r="RTC59" s="383">
        <f t="shared" si="204"/>
        <v>0</v>
      </c>
      <c r="RTD59" s="383">
        <f t="shared" si="204"/>
        <v>0</v>
      </c>
      <c r="RTE59" s="383">
        <f t="shared" si="204"/>
        <v>0</v>
      </c>
      <c r="RTF59" s="383">
        <f t="shared" si="204"/>
        <v>0</v>
      </c>
      <c r="RTG59" s="383">
        <f t="shared" si="204"/>
        <v>0</v>
      </c>
      <c r="RTH59" s="383">
        <f t="shared" si="204"/>
        <v>0</v>
      </c>
      <c r="RTI59" s="383">
        <f t="shared" si="204"/>
        <v>0</v>
      </c>
      <c r="RTJ59" s="383">
        <f t="shared" si="204"/>
        <v>0</v>
      </c>
      <c r="RTK59" s="383">
        <f t="shared" si="204"/>
        <v>0</v>
      </c>
      <c r="RTL59" s="383">
        <f t="shared" si="204"/>
        <v>0</v>
      </c>
      <c r="RTM59" s="383">
        <f t="shared" si="204"/>
        <v>0</v>
      </c>
      <c r="RTN59" s="383">
        <f t="shared" si="204"/>
        <v>0</v>
      </c>
      <c r="RTO59" s="383">
        <f t="shared" si="204"/>
        <v>0</v>
      </c>
      <c r="RTP59" s="383">
        <f t="shared" si="204"/>
        <v>0</v>
      </c>
      <c r="RTQ59" s="383">
        <f t="shared" si="204"/>
        <v>0</v>
      </c>
      <c r="RTR59" s="383">
        <f t="shared" si="204"/>
        <v>0</v>
      </c>
      <c r="RTS59" s="383">
        <f t="shared" si="204"/>
        <v>0</v>
      </c>
      <c r="RTT59" s="383">
        <f t="shared" si="204"/>
        <v>0</v>
      </c>
      <c r="RTU59" s="383">
        <f t="shared" si="204"/>
        <v>0</v>
      </c>
      <c r="RTV59" s="383">
        <f t="shared" si="204"/>
        <v>0</v>
      </c>
      <c r="RTW59" s="383">
        <f t="shared" si="204"/>
        <v>0</v>
      </c>
      <c r="RTX59" s="383">
        <f t="shared" si="204"/>
        <v>0</v>
      </c>
      <c r="RTY59" s="383">
        <f t="shared" si="204"/>
        <v>0</v>
      </c>
      <c r="RTZ59" s="383">
        <f t="shared" si="204"/>
        <v>0</v>
      </c>
      <c r="RUA59" s="383">
        <f t="shared" si="204"/>
        <v>0</v>
      </c>
      <c r="RUB59" s="383">
        <f t="shared" si="204"/>
        <v>0</v>
      </c>
      <c r="RUC59" s="383">
        <f t="shared" si="204"/>
        <v>0</v>
      </c>
      <c r="RUD59" s="383">
        <f t="shared" si="204"/>
        <v>0</v>
      </c>
      <c r="RUE59" s="383">
        <f t="shared" si="204"/>
        <v>0</v>
      </c>
      <c r="RUF59" s="383">
        <f t="shared" si="204"/>
        <v>0</v>
      </c>
      <c r="RUG59" s="383">
        <f t="shared" si="204"/>
        <v>0</v>
      </c>
      <c r="RUH59" s="383">
        <f t="shared" si="204"/>
        <v>0</v>
      </c>
      <c r="RUI59" s="383">
        <f t="shared" si="204"/>
        <v>0</v>
      </c>
      <c r="RUJ59" s="383">
        <f t="shared" si="204"/>
        <v>0</v>
      </c>
      <c r="RUK59" s="383">
        <f t="shared" si="204"/>
        <v>0</v>
      </c>
      <c r="RUL59" s="383">
        <f t="shared" si="204"/>
        <v>0</v>
      </c>
      <c r="RUM59" s="383">
        <f t="shared" si="204"/>
        <v>0</v>
      </c>
      <c r="RUN59" s="383">
        <f t="shared" si="204"/>
        <v>0</v>
      </c>
      <c r="RUO59" s="383">
        <f t="shared" si="204"/>
        <v>0</v>
      </c>
      <c r="RUP59" s="383">
        <f t="shared" si="204"/>
        <v>0</v>
      </c>
      <c r="RUQ59" s="383">
        <f t="shared" si="204"/>
        <v>0</v>
      </c>
      <c r="RUR59" s="383">
        <f t="shared" si="204"/>
        <v>0</v>
      </c>
      <c r="RUS59" s="383">
        <f t="shared" si="204"/>
        <v>0</v>
      </c>
      <c r="RUT59" s="383">
        <f t="shared" si="204"/>
        <v>0</v>
      </c>
      <c r="RUU59" s="383">
        <f t="shared" si="204"/>
        <v>0</v>
      </c>
      <c r="RUV59" s="383">
        <f t="shared" si="204"/>
        <v>0</v>
      </c>
      <c r="RUW59" s="383">
        <f t="shared" si="204"/>
        <v>0</v>
      </c>
      <c r="RUX59" s="383">
        <f t="shared" si="204"/>
        <v>0</v>
      </c>
      <c r="RUY59" s="383">
        <f t="shared" si="204"/>
        <v>0</v>
      </c>
      <c r="RUZ59" s="383">
        <f t="shared" si="204"/>
        <v>0</v>
      </c>
      <c r="RVA59" s="383">
        <f t="shared" si="204"/>
        <v>0</v>
      </c>
      <c r="RVB59" s="383">
        <f t="shared" si="204"/>
        <v>0</v>
      </c>
      <c r="RVC59" s="383">
        <f t="shared" si="204"/>
        <v>0</v>
      </c>
      <c r="RVD59" s="383">
        <f t="shared" ref="RVD59:RXO59" si="205">RVD56</f>
        <v>0</v>
      </c>
      <c r="RVE59" s="383">
        <f t="shared" si="205"/>
        <v>0</v>
      </c>
      <c r="RVF59" s="383">
        <f t="shared" si="205"/>
        <v>0</v>
      </c>
      <c r="RVG59" s="383">
        <f t="shared" si="205"/>
        <v>0</v>
      </c>
      <c r="RVH59" s="383">
        <f t="shared" si="205"/>
        <v>0</v>
      </c>
      <c r="RVI59" s="383">
        <f t="shared" si="205"/>
        <v>0</v>
      </c>
      <c r="RVJ59" s="383">
        <f t="shared" si="205"/>
        <v>0</v>
      </c>
      <c r="RVK59" s="383">
        <f t="shared" si="205"/>
        <v>0</v>
      </c>
      <c r="RVL59" s="383">
        <f t="shared" si="205"/>
        <v>0</v>
      </c>
      <c r="RVM59" s="383">
        <f t="shared" si="205"/>
        <v>0</v>
      </c>
      <c r="RVN59" s="383">
        <f t="shared" si="205"/>
        <v>0</v>
      </c>
      <c r="RVO59" s="383">
        <f t="shared" si="205"/>
        <v>0</v>
      </c>
      <c r="RVP59" s="383">
        <f t="shared" si="205"/>
        <v>0</v>
      </c>
      <c r="RVQ59" s="383">
        <f t="shared" si="205"/>
        <v>0</v>
      </c>
      <c r="RVR59" s="383">
        <f t="shared" si="205"/>
        <v>0</v>
      </c>
      <c r="RVS59" s="383">
        <f t="shared" si="205"/>
        <v>0</v>
      </c>
      <c r="RVT59" s="383">
        <f t="shared" si="205"/>
        <v>0</v>
      </c>
      <c r="RVU59" s="383">
        <f t="shared" si="205"/>
        <v>0</v>
      </c>
      <c r="RVV59" s="383">
        <f t="shared" si="205"/>
        <v>0</v>
      </c>
      <c r="RVW59" s="383">
        <f t="shared" si="205"/>
        <v>0</v>
      </c>
      <c r="RVX59" s="383">
        <f t="shared" si="205"/>
        <v>0</v>
      </c>
      <c r="RVY59" s="383">
        <f t="shared" si="205"/>
        <v>0</v>
      </c>
      <c r="RVZ59" s="383">
        <f t="shared" si="205"/>
        <v>0</v>
      </c>
      <c r="RWA59" s="383">
        <f t="shared" si="205"/>
        <v>0</v>
      </c>
      <c r="RWB59" s="383">
        <f t="shared" si="205"/>
        <v>0</v>
      </c>
      <c r="RWC59" s="383">
        <f t="shared" si="205"/>
        <v>0</v>
      </c>
      <c r="RWD59" s="383">
        <f t="shared" si="205"/>
        <v>0</v>
      </c>
      <c r="RWE59" s="383">
        <f t="shared" si="205"/>
        <v>0</v>
      </c>
      <c r="RWF59" s="383">
        <f t="shared" si="205"/>
        <v>0</v>
      </c>
      <c r="RWG59" s="383">
        <f t="shared" si="205"/>
        <v>0</v>
      </c>
      <c r="RWH59" s="383">
        <f t="shared" si="205"/>
        <v>0</v>
      </c>
      <c r="RWI59" s="383">
        <f t="shared" si="205"/>
        <v>0</v>
      </c>
      <c r="RWJ59" s="383">
        <f t="shared" si="205"/>
        <v>0</v>
      </c>
      <c r="RWK59" s="383">
        <f t="shared" si="205"/>
        <v>0</v>
      </c>
      <c r="RWL59" s="383">
        <f t="shared" si="205"/>
        <v>0</v>
      </c>
      <c r="RWM59" s="383">
        <f t="shared" si="205"/>
        <v>0</v>
      </c>
      <c r="RWN59" s="383">
        <f t="shared" si="205"/>
        <v>0</v>
      </c>
      <c r="RWO59" s="383">
        <f t="shared" si="205"/>
        <v>0</v>
      </c>
      <c r="RWP59" s="383">
        <f t="shared" si="205"/>
        <v>0</v>
      </c>
      <c r="RWQ59" s="383">
        <f t="shared" si="205"/>
        <v>0</v>
      </c>
      <c r="RWR59" s="383">
        <f t="shared" si="205"/>
        <v>0</v>
      </c>
      <c r="RWS59" s="383">
        <f t="shared" si="205"/>
        <v>0</v>
      </c>
      <c r="RWT59" s="383">
        <f t="shared" si="205"/>
        <v>0</v>
      </c>
      <c r="RWU59" s="383">
        <f t="shared" si="205"/>
        <v>0</v>
      </c>
      <c r="RWV59" s="383">
        <f t="shared" si="205"/>
        <v>0</v>
      </c>
      <c r="RWW59" s="383">
        <f t="shared" si="205"/>
        <v>0</v>
      </c>
      <c r="RWX59" s="383">
        <f t="shared" si="205"/>
        <v>0</v>
      </c>
      <c r="RWY59" s="383">
        <f t="shared" si="205"/>
        <v>0</v>
      </c>
      <c r="RWZ59" s="383">
        <f t="shared" si="205"/>
        <v>0</v>
      </c>
      <c r="RXA59" s="383">
        <f t="shared" si="205"/>
        <v>0</v>
      </c>
      <c r="RXB59" s="383">
        <f t="shared" si="205"/>
        <v>0</v>
      </c>
      <c r="RXC59" s="383">
        <f t="shared" si="205"/>
        <v>0</v>
      </c>
      <c r="RXD59" s="383">
        <f t="shared" si="205"/>
        <v>0</v>
      </c>
      <c r="RXE59" s="383">
        <f t="shared" si="205"/>
        <v>0</v>
      </c>
      <c r="RXF59" s="383">
        <f t="shared" si="205"/>
        <v>0</v>
      </c>
      <c r="RXG59" s="383">
        <f t="shared" si="205"/>
        <v>0</v>
      </c>
      <c r="RXH59" s="383">
        <f t="shared" si="205"/>
        <v>0</v>
      </c>
      <c r="RXI59" s="383">
        <f t="shared" si="205"/>
        <v>0</v>
      </c>
      <c r="RXJ59" s="383">
        <f t="shared" si="205"/>
        <v>0</v>
      </c>
      <c r="RXK59" s="383">
        <f t="shared" si="205"/>
        <v>0</v>
      </c>
      <c r="RXL59" s="383">
        <f t="shared" si="205"/>
        <v>0</v>
      </c>
      <c r="RXM59" s="383">
        <f t="shared" si="205"/>
        <v>0</v>
      </c>
      <c r="RXN59" s="383">
        <f t="shared" si="205"/>
        <v>0</v>
      </c>
      <c r="RXO59" s="383">
        <f t="shared" si="205"/>
        <v>0</v>
      </c>
      <c r="RXP59" s="383">
        <f t="shared" ref="RXP59:SAA59" si="206">RXP56</f>
        <v>0</v>
      </c>
      <c r="RXQ59" s="383">
        <f t="shared" si="206"/>
        <v>0</v>
      </c>
      <c r="RXR59" s="383">
        <f t="shared" si="206"/>
        <v>0</v>
      </c>
      <c r="RXS59" s="383">
        <f t="shared" si="206"/>
        <v>0</v>
      </c>
      <c r="RXT59" s="383">
        <f t="shared" si="206"/>
        <v>0</v>
      </c>
      <c r="RXU59" s="383">
        <f t="shared" si="206"/>
        <v>0</v>
      </c>
      <c r="RXV59" s="383">
        <f t="shared" si="206"/>
        <v>0</v>
      </c>
      <c r="RXW59" s="383">
        <f t="shared" si="206"/>
        <v>0</v>
      </c>
      <c r="RXX59" s="383">
        <f t="shared" si="206"/>
        <v>0</v>
      </c>
      <c r="RXY59" s="383">
        <f t="shared" si="206"/>
        <v>0</v>
      </c>
      <c r="RXZ59" s="383">
        <f t="shared" si="206"/>
        <v>0</v>
      </c>
      <c r="RYA59" s="383">
        <f t="shared" si="206"/>
        <v>0</v>
      </c>
      <c r="RYB59" s="383">
        <f t="shared" si="206"/>
        <v>0</v>
      </c>
      <c r="RYC59" s="383">
        <f t="shared" si="206"/>
        <v>0</v>
      </c>
      <c r="RYD59" s="383">
        <f t="shared" si="206"/>
        <v>0</v>
      </c>
      <c r="RYE59" s="383">
        <f t="shared" si="206"/>
        <v>0</v>
      </c>
      <c r="RYF59" s="383">
        <f t="shared" si="206"/>
        <v>0</v>
      </c>
      <c r="RYG59" s="383">
        <f t="shared" si="206"/>
        <v>0</v>
      </c>
      <c r="RYH59" s="383">
        <f t="shared" si="206"/>
        <v>0</v>
      </c>
      <c r="RYI59" s="383">
        <f t="shared" si="206"/>
        <v>0</v>
      </c>
      <c r="RYJ59" s="383">
        <f t="shared" si="206"/>
        <v>0</v>
      </c>
      <c r="RYK59" s="383">
        <f t="shared" si="206"/>
        <v>0</v>
      </c>
      <c r="RYL59" s="383">
        <f t="shared" si="206"/>
        <v>0</v>
      </c>
      <c r="RYM59" s="383">
        <f t="shared" si="206"/>
        <v>0</v>
      </c>
      <c r="RYN59" s="383">
        <f t="shared" si="206"/>
        <v>0</v>
      </c>
      <c r="RYO59" s="383">
        <f t="shared" si="206"/>
        <v>0</v>
      </c>
      <c r="RYP59" s="383">
        <f t="shared" si="206"/>
        <v>0</v>
      </c>
      <c r="RYQ59" s="383">
        <f t="shared" si="206"/>
        <v>0</v>
      </c>
      <c r="RYR59" s="383">
        <f t="shared" si="206"/>
        <v>0</v>
      </c>
      <c r="RYS59" s="383">
        <f t="shared" si="206"/>
        <v>0</v>
      </c>
      <c r="RYT59" s="383">
        <f t="shared" si="206"/>
        <v>0</v>
      </c>
      <c r="RYU59" s="383">
        <f t="shared" si="206"/>
        <v>0</v>
      </c>
      <c r="RYV59" s="383">
        <f t="shared" si="206"/>
        <v>0</v>
      </c>
      <c r="RYW59" s="383">
        <f t="shared" si="206"/>
        <v>0</v>
      </c>
      <c r="RYX59" s="383">
        <f t="shared" si="206"/>
        <v>0</v>
      </c>
      <c r="RYY59" s="383">
        <f t="shared" si="206"/>
        <v>0</v>
      </c>
      <c r="RYZ59" s="383">
        <f t="shared" si="206"/>
        <v>0</v>
      </c>
      <c r="RZA59" s="383">
        <f t="shared" si="206"/>
        <v>0</v>
      </c>
      <c r="RZB59" s="383">
        <f t="shared" si="206"/>
        <v>0</v>
      </c>
      <c r="RZC59" s="383">
        <f t="shared" si="206"/>
        <v>0</v>
      </c>
      <c r="RZD59" s="383">
        <f t="shared" si="206"/>
        <v>0</v>
      </c>
      <c r="RZE59" s="383">
        <f t="shared" si="206"/>
        <v>0</v>
      </c>
      <c r="RZF59" s="383">
        <f t="shared" si="206"/>
        <v>0</v>
      </c>
      <c r="RZG59" s="383">
        <f t="shared" si="206"/>
        <v>0</v>
      </c>
      <c r="RZH59" s="383">
        <f t="shared" si="206"/>
        <v>0</v>
      </c>
      <c r="RZI59" s="383">
        <f t="shared" si="206"/>
        <v>0</v>
      </c>
      <c r="RZJ59" s="383">
        <f t="shared" si="206"/>
        <v>0</v>
      </c>
      <c r="RZK59" s="383">
        <f t="shared" si="206"/>
        <v>0</v>
      </c>
      <c r="RZL59" s="383">
        <f t="shared" si="206"/>
        <v>0</v>
      </c>
      <c r="RZM59" s="383">
        <f t="shared" si="206"/>
        <v>0</v>
      </c>
      <c r="RZN59" s="383">
        <f t="shared" si="206"/>
        <v>0</v>
      </c>
      <c r="RZO59" s="383">
        <f t="shared" si="206"/>
        <v>0</v>
      </c>
      <c r="RZP59" s="383">
        <f t="shared" si="206"/>
        <v>0</v>
      </c>
      <c r="RZQ59" s="383">
        <f t="shared" si="206"/>
        <v>0</v>
      </c>
      <c r="RZR59" s="383">
        <f t="shared" si="206"/>
        <v>0</v>
      </c>
      <c r="RZS59" s="383">
        <f t="shared" si="206"/>
        <v>0</v>
      </c>
      <c r="RZT59" s="383">
        <f t="shared" si="206"/>
        <v>0</v>
      </c>
      <c r="RZU59" s="383">
        <f t="shared" si="206"/>
        <v>0</v>
      </c>
      <c r="RZV59" s="383">
        <f t="shared" si="206"/>
        <v>0</v>
      </c>
      <c r="RZW59" s="383">
        <f t="shared" si="206"/>
        <v>0</v>
      </c>
      <c r="RZX59" s="383">
        <f t="shared" si="206"/>
        <v>0</v>
      </c>
      <c r="RZY59" s="383">
        <f t="shared" si="206"/>
        <v>0</v>
      </c>
      <c r="RZZ59" s="383">
        <f t="shared" si="206"/>
        <v>0</v>
      </c>
      <c r="SAA59" s="383">
        <f t="shared" si="206"/>
        <v>0</v>
      </c>
      <c r="SAB59" s="383">
        <f t="shared" ref="SAB59:SCM59" si="207">SAB56</f>
        <v>0</v>
      </c>
      <c r="SAC59" s="383">
        <f t="shared" si="207"/>
        <v>0</v>
      </c>
      <c r="SAD59" s="383">
        <f t="shared" si="207"/>
        <v>0</v>
      </c>
      <c r="SAE59" s="383">
        <f t="shared" si="207"/>
        <v>0</v>
      </c>
      <c r="SAF59" s="383">
        <f t="shared" si="207"/>
        <v>0</v>
      </c>
      <c r="SAG59" s="383">
        <f t="shared" si="207"/>
        <v>0</v>
      </c>
      <c r="SAH59" s="383">
        <f t="shared" si="207"/>
        <v>0</v>
      </c>
      <c r="SAI59" s="383">
        <f t="shared" si="207"/>
        <v>0</v>
      </c>
      <c r="SAJ59" s="383">
        <f t="shared" si="207"/>
        <v>0</v>
      </c>
      <c r="SAK59" s="383">
        <f t="shared" si="207"/>
        <v>0</v>
      </c>
      <c r="SAL59" s="383">
        <f t="shared" si="207"/>
        <v>0</v>
      </c>
      <c r="SAM59" s="383">
        <f t="shared" si="207"/>
        <v>0</v>
      </c>
      <c r="SAN59" s="383">
        <f t="shared" si="207"/>
        <v>0</v>
      </c>
      <c r="SAO59" s="383">
        <f t="shared" si="207"/>
        <v>0</v>
      </c>
      <c r="SAP59" s="383">
        <f t="shared" si="207"/>
        <v>0</v>
      </c>
      <c r="SAQ59" s="383">
        <f t="shared" si="207"/>
        <v>0</v>
      </c>
      <c r="SAR59" s="383">
        <f t="shared" si="207"/>
        <v>0</v>
      </c>
      <c r="SAS59" s="383">
        <f t="shared" si="207"/>
        <v>0</v>
      </c>
      <c r="SAT59" s="383">
        <f t="shared" si="207"/>
        <v>0</v>
      </c>
      <c r="SAU59" s="383">
        <f t="shared" si="207"/>
        <v>0</v>
      </c>
      <c r="SAV59" s="383">
        <f t="shared" si="207"/>
        <v>0</v>
      </c>
      <c r="SAW59" s="383">
        <f t="shared" si="207"/>
        <v>0</v>
      </c>
      <c r="SAX59" s="383">
        <f t="shared" si="207"/>
        <v>0</v>
      </c>
      <c r="SAY59" s="383">
        <f t="shared" si="207"/>
        <v>0</v>
      </c>
      <c r="SAZ59" s="383">
        <f t="shared" si="207"/>
        <v>0</v>
      </c>
      <c r="SBA59" s="383">
        <f t="shared" si="207"/>
        <v>0</v>
      </c>
      <c r="SBB59" s="383">
        <f t="shared" si="207"/>
        <v>0</v>
      </c>
      <c r="SBC59" s="383">
        <f t="shared" si="207"/>
        <v>0</v>
      </c>
      <c r="SBD59" s="383">
        <f t="shared" si="207"/>
        <v>0</v>
      </c>
      <c r="SBE59" s="383">
        <f t="shared" si="207"/>
        <v>0</v>
      </c>
      <c r="SBF59" s="383">
        <f t="shared" si="207"/>
        <v>0</v>
      </c>
      <c r="SBG59" s="383">
        <f t="shared" si="207"/>
        <v>0</v>
      </c>
      <c r="SBH59" s="383">
        <f t="shared" si="207"/>
        <v>0</v>
      </c>
      <c r="SBI59" s="383">
        <f t="shared" si="207"/>
        <v>0</v>
      </c>
      <c r="SBJ59" s="383">
        <f t="shared" si="207"/>
        <v>0</v>
      </c>
      <c r="SBK59" s="383">
        <f t="shared" si="207"/>
        <v>0</v>
      </c>
      <c r="SBL59" s="383">
        <f t="shared" si="207"/>
        <v>0</v>
      </c>
      <c r="SBM59" s="383">
        <f t="shared" si="207"/>
        <v>0</v>
      </c>
      <c r="SBN59" s="383">
        <f t="shared" si="207"/>
        <v>0</v>
      </c>
      <c r="SBO59" s="383">
        <f t="shared" si="207"/>
        <v>0</v>
      </c>
      <c r="SBP59" s="383">
        <f t="shared" si="207"/>
        <v>0</v>
      </c>
      <c r="SBQ59" s="383">
        <f t="shared" si="207"/>
        <v>0</v>
      </c>
      <c r="SBR59" s="383">
        <f t="shared" si="207"/>
        <v>0</v>
      </c>
      <c r="SBS59" s="383">
        <f t="shared" si="207"/>
        <v>0</v>
      </c>
      <c r="SBT59" s="383">
        <f t="shared" si="207"/>
        <v>0</v>
      </c>
      <c r="SBU59" s="383">
        <f t="shared" si="207"/>
        <v>0</v>
      </c>
      <c r="SBV59" s="383">
        <f t="shared" si="207"/>
        <v>0</v>
      </c>
      <c r="SBW59" s="383">
        <f t="shared" si="207"/>
        <v>0</v>
      </c>
      <c r="SBX59" s="383">
        <f t="shared" si="207"/>
        <v>0</v>
      </c>
      <c r="SBY59" s="383">
        <f t="shared" si="207"/>
        <v>0</v>
      </c>
      <c r="SBZ59" s="383">
        <f t="shared" si="207"/>
        <v>0</v>
      </c>
      <c r="SCA59" s="383">
        <f t="shared" si="207"/>
        <v>0</v>
      </c>
      <c r="SCB59" s="383">
        <f t="shared" si="207"/>
        <v>0</v>
      </c>
      <c r="SCC59" s="383">
        <f t="shared" si="207"/>
        <v>0</v>
      </c>
      <c r="SCD59" s="383">
        <f t="shared" si="207"/>
        <v>0</v>
      </c>
      <c r="SCE59" s="383">
        <f t="shared" si="207"/>
        <v>0</v>
      </c>
      <c r="SCF59" s="383">
        <f t="shared" si="207"/>
        <v>0</v>
      </c>
      <c r="SCG59" s="383">
        <f t="shared" si="207"/>
        <v>0</v>
      </c>
      <c r="SCH59" s="383">
        <f t="shared" si="207"/>
        <v>0</v>
      </c>
      <c r="SCI59" s="383">
        <f t="shared" si="207"/>
        <v>0</v>
      </c>
      <c r="SCJ59" s="383">
        <f t="shared" si="207"/>
        <v>0</v>
      </c>
      <c r="SCK59" s="383">
        <f t="shared" si="207"/>
        <v>0</v>
      </c>
      <c r="SCL59" s="383">
        <f t="shared" si="207"/>
        <v>0</v>
      </c>
      <c r="SCM59" s="383">
        <f t="shared" si="207"/>
        <v>0</v>
      </c>
      <c r="SCN59" s="383">
        <f t="shared" ref="SCN59:SEY59" si="208">SCN56</f>
        <v>0</v>
      </c>
      <c r="SCO59" s="383">
        <f t="shared" si="208"/>
        <v>0</v>
      </c>
      <c r="SCP59" s="383">
        <f t="shared" si="208"/>
        <v>0</v>
      </c>
      <c r="SCQ59" s="383">
        <f t="shared" si="208"/>
        <v>0</v>
      </c>
      <c r="SCR59" s="383">
        <f t="shared" si="208"/>
        <v>0</v>
      </c>
      <c r="SCS59" s="383">
        <f t="shared" si="208"/>
        <v>0</v>
      </c>
      <c r="SCT59" s="383">
        <f t="shared" si="208"/>
        <v>0</v>
      </c>
      <c r="SCU59" s="383">
        <f t="shared" si="208"/>
        <v>0</v>
      </c>
      <c r="SCV59" s="383">
        <f t="shared" si="208"/>
        <v>0</v>
      </c>
      <c r="SCW59" s="383">
        <f t="shared" si="208"/>
        <v>0</v>
      </c>
      <c r="SCX59" s="383">
        <f t="shared" si="208"/>
        <v>0</v>
      </c>
      <c r="SCY59" s="383">
        <f t="shared" si="208"/>
        <v>0</v>
      </c>
      <c r="SCZ59" s="383">
        <f t="shared" si="208"/>
        <v>0</v>
      </c>
      <c r="SDA59" s="383">
        <f t="shared" si="208"/>
        <v>0</v>
      </c>
      <c r="SDB59" s="383">
        <f t="shared" si="208"/>
        <v>0</v>
      </c>
      <c r="SDC59" s="383">
        <f t="shared" si="208"/>
        <v>0</v>
      </c>
      <c r="SDD59" s="383">
        <f t="shared" si="208"/>
        <v>0</v>
      </c>
      <c r="SDE59" s="383">
        <f t="shared" si="208"/>
        <v>0</v>
      </c>
      <c r="SDF59" s="383">
        <f t="shared" si="208"/>
        <v>0</v>
      </c>
      <c r="SDG59" s="383">
        <f t="shared" si="208"/>
        <v>0</v>
      </c>
      <c r="SDH59" s="383">
        <f t="shared" si="208"/>
        <v>0</v>
      </c>
      <c r="SDI59" s="383">
        <f t="shared" si="208"/>
        <v>0</v>
      </c>
      <c r="SDJ59" s="383">
        <f t="shared" si="208"/>
        <v>0</v>
      </c>
      <c r="SDK59" s="383">
        <f t="shared" si="208"/>
        <v>0</v>
      </c>
      <c r="SDL59" s="383">
        <f t="shared" si="208"/>
        <v>0</v>
      </c>
      <c r="SDM59" s="383">
        <f t="shared" si="208"/>
        <v>0</v>
      </c>
      <c r="SDN59" s="383">
        <f t="shared" si="208"/>
        <v>0</v>
      </c>
      <c r="SDO59" s="383">
        <f t="shared" si="208"/>
        <v>0</v>
      </c>
      <c r="SDP59" s="383">
        <f t="shared" si="208"/>
        <v>0</v>
      </c>
      <c r="SDQ59" s="383">
        <f t="shared" si="208"/>
        <v>0</v>
      </c>
      <c r="SDR59" s="383">
        <f t="shared" si="208"/>
        <v>0</v>
      </c>
      <c r="SDS59" s="383">
        <f t="shared" si="208"/>
        <v>0</v>
      </c>
      <c r="SDT59" s="383">
        <f t="shared" si="208"/>
        <v>0</v>
      </c>
      <c r="SDU59" s="383">
        <f t="shared" si="208"/>
        <v>0</v>
      </c>
      <c r="SDV59" s="383">
        <f t="shared" si="208"/>
        <v>0</v>
      </c>
      <c r="SDW59" s="383">
        <f t="shared" si="208"/>
        <v>0</v>
      </c>
      <c r="SDX59" s="383">
        <f t="shared" si="208"/>
        <v>0</v>
      </c>
      <c r="SDY59" s="383">
        <f t="shared" si="208"/>
        <v>0</v>
      </c>
      <c r="SDZ59" s="383">
        <f t="shared" si="208"/>
        <v>0</v>
      </c>
      <c r="SEA59" s="383">
        <f t="shared" si="208"/>
        <v>0</v>
      </c>
      <c r="SEB59" s="383">
        <f t="shared" si="208"/>
        <v>0</v>
      </c>
      <c r="SEC59" s="383">
        <f t="shared" si="208"/>
        <v>0</v>
      </c>
      <c r="SED59" s="383">
        <f t="shared" si="208"/>
        <v>0</v>
      </c>
      <c r="SEE59" s="383">
        <f t="shared" si="208"/>
        <v>0</v>
      </c>
      <c r="SEF59" s="383">
        <f t="shared" si="208"/>
        <v>0</v>
      </c>
      <c r="SEG59" s="383">
        <f t="shared" si="208"/>
        <v>0</v>
      </c>
      <c r="SEH59" s="383">
        <f t="shared" si="208"/>
        <v>0</v>
      </c>
      <c r="SEI59" s="383">
        <f t="shared" si="208"/>
        <v>0</v>
      </c>
      <c r="SEJ59" s="383">
        <f t="shared" si="208"/>
        <v>0</v>
      </c>
      <c r="SEK59" s="383">
        <f t="shared" si="208"/>
        <v>0</v>
      </c>
      <c r="SEL59" s="383">
        <f t="shared" si="208"/>
        <v>0</v>
      </c>
      <c r="SEM59" s="383">
        <f t="shared" si="208"/>
        <v>0</v>
      </c>
      <c r="SEN59" s="383">
        <f t="shared" si="208"/>
        <v>0</v>
      </c>
      <c r="SEO59" s="383">
        <f t="shared" si="208"/>
        <v>0</v>
      </c>
      <c r="SEP59" s="383">
        <f t="shared" si="208"/>
        <v>0</v>
      </c>
      <c r="SEQ59" s="383">
        <f t="shared" si="208"/>
        <v>0</v>
      </c>
      <c r="SER59" s="383">
        <f t="shared" si="208"/>
        <v>0</v>
      </c>
      <c r="SES59" s="383">
        <f t="shared" si="208"/>
        <v>0</v>
      </c>
      <c r="SET59" s="383">
        <f t="shared" si="208"/>
        <v>0</v>
      </c>
      <c r="SEU59" s="383">
        <f t="shared" si="208"/>
        <v>0</v>
      </c>
      <c r="SEV59" s="383">
        <f t="shared" si="208"/>
        <v>0</v>
      </c>
      <c r="SEW59" s="383">
        <f t="shared" si="208"/>
        <v>0</v>
      </c>
      <c r="SEX59" s="383">
        <f t="shared" si="208"/>
        <v>0</v>
      </c>
      <c r="SEY59" s="383">
        <f t="shared" si="208"/>
        <v>0</v>
      </c>
      <c r="SEZ59" s="383">
        <f t="shared" ref="SEZ59:SHK59" si="209">SEZ56</f>
        <v>0</v>
      </c>
      <c r="SFA59" s="383">
        <f t="shared" si="209"/>
        <v>0</v>
      </c>
      <c r="SFB59" s="383">
        <f t="shared" si="209"/>
        <v>0</v>
      </c>
      <c r="SFC59" s="383">
        <f t="shared" si="209"/>
        <v>0</v>
      </c>
      <c r="SFD59" s="383">
        <f t="shared" si="209"/>
        <v>0</v>
      </c>
      <c r="SFE59" s="383">
        <f t="shared" si="209"/>
        <v>0</v>
      </c>
      <c r="SFF59" s="383">
        <f t="shared" si="209"/>
        <v>0</v>
      </c>
      <c r="SFG59" s="383">
        <f t="shared" si="209"/>
        <v>0</v>
      </c>
      <c r="SFH59" s="383">
        <f t="shared" si="209"/>
        <v>0</v>
      </c>
      <c r="SFI59" s="383">
        <f t="shared" si="209"/>
        <v>0</v>
      </c>
      <c r="SFJ59" s="383">
        <f t="shared" si="209"/>
        <v>0</v>
      </c>
      <c r="SFK59" s="383">
        <f t="shared" si="209"/>
        <v>0</v>
      </c>
      <c r="SFL59" s="383">
        <f t="shared" si="209"/>
        <v>0</v>
      </c>
      <c r="SFM59" s="383">
        <f t="shared" si="209"/>
        <v>0</v>
      </c>
      <c r="SFN59" s="383">
        <f t="shared" si="209"/>
        <v>0</v>
      </c>
      <c r="SFO59" s="383">
        <f t="shared" si="209"/>
        <v>0</v>
      </c>
      <c r="SFP59" s="383">
        <f t="shared" si="209"/>
        <v>0</v>
      </c>
      <c r="SFQ59" s="383">
        <f t="shared" si="209"/>
        <v>0</v>
      </c>
      <c r="SFR59" s="383">
        <f t="shared" si="209"/>
        <v>0</v>
      </c>
      <c r="SFS59" s="383">
        <f t="shared" si="209"/>
        <v>0</v>
      </c>
      <c r="SFT59" s="383">
        <f t="shared" si="209"/>
        <v>0</v>
      </c>
      <c r="SFU59" s="383">
        <f t="shared" si="209"/>
        <v>0</v>
      </c>
      <c r="SFV59" s="383">
        <f t="shared" si="209"/>
        <v>0</v>
      </c>
      <c r="SFW59" s="383">
        <f t="shared" si="209"/>
        <v>0</v>
      </c>
      <c r="SFX59" s="383">
        <f t="shared" si="209"/>
        <v>0</v>
      </c>
      <c r="SFY59" s="383">
        <f t="shared" si="209"/>
        <v>0</v>
      </c>
      <c r="SFZ59" s="383">
        <f t="shared" si="209"/>
        <v>0</v>
      </c>
      <c r="SGA59" s="383">
        <f t="shared" si="209"/>
        <v>0</v>
      </c>
      <c r="SGB59" s="383">
        <f t="shared" si="209"/>
        <v>0</v>
      </c>
      <c r="SGC59" s="383">
        <f t="shared" si="209"/>
        <v>0</v>
      </c>
      <c r="SGD59" s="383">
        <f t="shared" si="209"/>
        <v>0</v>
      </c>
      <c r="SGE59" s="383">
        <f t="shared" si="209"/>
        <v>0</v>
      </c>
      <c r="SGF59" s="383">
        <f t="shared" si="209"/>
        <v>0</v>
      </c>
      <c r="SGG59" s="383">
        <f t="shared" si="209"/>
        <v>0</v>
      </c>
      <c r="SGH59" s="383">
        <f t="shared" si="209"/>
        <v>0</v>
      </c>
      <c r="SGI59" s="383">
        <f t="shared" si="209"/>
        <v>0</v>
      </c>
      <c r="SGJ59" s="383">
        <f t="shared" si="209"/>
        <v>0</v>
      </c>
      <c r="SGK59" s="383">
        <f t="shared" si="209"/>
        <v>0</v>
      </c>
      <c r="SGL59" s="383">
        <f t="shared" si="209"/>
        <v>0</v>
      </c>
      <c r="SGM59" s="383">
        <f t="shared" si="209"/>
        <v>0</v>
      </c>
      <c r="SGN59" s="383">
        <f t="shared" si="209"/>
        <v>0</v>
      </c>
      <c r="SGO59" s="383">
        <f t="shared" si="209"/>
        <v>0</v>
      </c>
      <c r="SGP59" s="383">
        <f t="shared" si="209"/>
        <v>0</v>
      </c>
      <c r="SGQ59" s="383">
        <f t="shared" si="209"/>
        <v>0</v>
      </c>
      <c r="SGR59" s="383">
        <f t="shared" si="209"/>
        <v>0</v>
      </c>
      <c r="SGS59" s="383">
        <f t="shared" si="209"/>
        <v>0</v>
      </c>
      <c r="SGT59" s="383">
        <f t="shared" si="209"/>
        <v>0</v>
      </c>
      <c r="SGU59" s="383">
        <f t="shared" si="209"/>
        <v>0</v>
      </c>
      <c r="SGV59" s="383">
        <f t="shared" si="209"/>
        <v>0</v>
      </c>
      <c r="SGW59" s="383">
        <f t="shared" si="209"/>
        <v>0</v>
      </c>
      <c r="SGX59" s="383">
        <f t="shared" si="209"/>
        <v>0</v>
      </c>
      <c r="SGY59" s="383">
        <f t="shared" si="209"/>
        <v>0</v>
      </c>
      <c r="SGZ59" s="383">
        <f t="shared" si="209"/>
        <v>0</v>
      </c>
      <c r="SHA59" s="383">
        <f t="shared" si="209"/>
        <v>0</v>
      </c>
      <c r="SHB59" s="383">
        <f t="shared" si="209"/>
        <v>0</v>
      </c>
      <c r="SHC59" s="383">
        <f t="shared" si="209"/>
        <v>0</v>
      </c>
      <c r="SHD59" s="383">
        <f t="shared" si="209"/>
        <v>0</v>
      </c>
      <c r="SHE59" s="383">
        <f t="shared" si="209"/>
        <v>0</v>
      </c>
      <c r="SHF59" s="383">
        <f t="shared" si="209"/>
        <v>0</v>
      </c>
      <c r="SHG59" s="383">
        <f t="shared" si="209"/>
        <v>0</v>
      </c>
      <c r="SHH59" s="383">
        <f t="shared" si="209"/>
        <v>0</v>
      </c>
      <c r="SHI59" s="383">
        <f t="shared" si="209"/>
        <v>0</v>
      </c>
      <c r="SHJ59" s="383">
        <f t="shared" si="209"/>
        <v>0</v>
      </c>
      <c r="SHK59" s="383">
        <f t="shared" si="209"/>
        <v>0</v>
      </c>
      <c r="SHL59" s="383">
        <f t="shared" ref="SHL59:SJW59" si="210">SHL56</f>
        <v>0</v>
      </c>
      <c r="SHM59" s="383">
        <f t="shared" si="210"/>
        <v>0</v>
      </c>
      <c r="SHN59" s="383">
        <f t="shared" si="210"/>
        <v>0</v>
      </c>
      <c r="SHO59" s="383">
        <f t="shared" si="210"/>
        <v>0</v>
      </c>
      <c r="SHP59" s="383">
        <f t="shared" si="210"/>
        <v>0</v>
      </c>
      <c r="SHQ59" s="383">
        <f t="shared" si="210"/>
        <v>0</v>
      </c>
      <c r="SHR59" s="383">
        <f t="shared" si="210"/>
        <v>0</v>
      </c>
      <c r="SHS59" s="383">
        <f t="shared" si="210"/>
        <v>0</v>
      </c>
      <c r="SHT59" s="383">
        <f t="shared" si="210"/>
        <v>0</v>
      </c>
      <c r="SHU59" s="383">
        <f t="shared" si="210"/>
        <v>0</v>
      </c>
      <c r="SHV59" s="383">
        <f t="shared" si="210"/>
        <v>0</v>
      </c>
      <c r="SHW59" s="383">
        <f t="shared" si="210"/>
        <v>0</v>
      </c>
      <c r="SHX59" s="383">
        <f t="shared" si="210"/>
        <v>0</v>
      </c>
      <c r="SHY59" s="383">
        <f t="shared" si="210"/>
        <v>0</v>
      </c>
      <c r="SHZ59" s="383">
        <f t="shared" si="210"/>
        <v>0</v>
      </c>
      <c r="SIA59" s="383">
        <f t="shared" si="210"/>
        <v>0</v>
      </c>
      <c r="SIB59" s="383">
        <f t="shared" si="210"/>
        <v>0</v>
      </c>
      <c r="SIC59" s="383">
        <f t="shared" si="210"/>
        <v>0</v>
      </c>
      <c r="SID59" s="383">
        <f t="shared" si="210"/>
        <v>0</v>
      </c>
      <c r="SIE59" s="383">
        <f t="shared" si="210"/>
        <v>0</v>
      </c>
      <c r="SIF59" s="383">
        <f t="shared" si="210"/>
        <v>0</v>
      </c>
      <c r="SIG59" s="383">
        <f t="shared" si="210"/>
        <v>0</v>
      </c>
      <c r="SIH59" s="383">
        <f t="shared" si="210"/>
        <v>0</v>
      </c>
      <c r="SII59" s="383">
        <f t="shared" si="210"/>
        <v>0</v>
      </c>
      <c r="SIJ59" s="383">
        <f t="shared" si="210"/>
        <v>0</v>
      </c>
      <c r="SIK59" s="383">
        <f t="shared" si="210"/>
        <v>0</v>
      </c>
      <c r="SIL59" s="383">
        <f t="shared" si="210"/>
        <v>0</v>
      </c>
      <c r="SIM59" s="383">
        <f t="shared" si="210"/>
        <v>0</v>
      </c>
      <c r="SIN59" s="383">
        <f t="shared" si="210"/>
        <v>0</v>
      </c>
      <c r="SIO59" s="383">
        <f t="shared" si="210"/>
        <v>0</v>
      </c>
      <c r="SIP59" s="383">
        <f t="shared" si="210"/>
        <v>0</v>
      </c>
      <c r="SIQ59" s="383">
        <f t="shared" si="210"/>
        <v>0</v>
      </c>
      <c r="SIR59" s="383">
        <f t="shared" si="210"/>
        <v>0</v>
      </c>
      <c r="SIS59" s="383">
        <f t="shared" si="210"/>
        <v>0</v>
      </c>
      <c r="SIT59" s="383">
        <f t="shared" si="210"/>
        <v>0</v>
      </c>
      <c r="SIU59" s="383">
        <f t="shared" si="210"/>
        <v>0</v>
      </c>
      <c r="SIV59" s="383">
        <f t="shared" si="210"/>
        <v>0</v>
      </c>
      <c r="SIW59" s="383">
        <f t="shared" si="210"/>
        <v>0</v>
      </c>
      <c r="SIX59" s="383">
        <f t="shared" si="210"/>
        <v>0</v>
      </c>
      <c r="SIY59" s="383">
        <f t="shared" si="210"/>
        <v>0</v>
      </c>
      <c r="SIZ59" s="383">
        <f t="shared" si="210"/>
        <v>0</v>
      </c>
      <c r="SJA59" s="383">
        <f t="shared" si="210"/>
        <v>0</v>
      </c>
      <c r="SJB59" s="383">
        <f t="shared" si="210"/>
        <v>0</v>
      </c>
      <c r="SJC59" s="383">
        <f t="shared" si="210"/>
        <v>0</v>
      </c>
      <c r="SJD59" s="383">
        <f t="shared" si="210"/>
        <v>0</v>
      </c>
      <c r="SJE59" s="383">
        <f t="shared" si="210"/>
        <v>0</v>
      </c>
      <c r="SJF59" s="383">
        <f t="shared" si="210"/>
        <v>0</v>
      </c>
      <c r="SJG59" s="383">
        <f t="shared" si="210"/>
        <v>0</v>
      </c>
      <c r="SJH59" s="383">
        <f t="shared" si="210"/>
        <v>0</v>
      </c>
      <c r="SJI59" s="383">
        <f t="shared" si="210"/>
        <v>0</v>
      </c>
      <c r="SJJ59" s="383">
        <f t="shared" si="210"/>
        <v>0</v>
      </c>
      <c r="SJK59" s="383">
        <f t="shared" si="210"/>
        <v>0</v>
      </c>
      <c r="SJL59" s="383">
        <f t="shared" si="210"/>
        <v>0</v>
      </c>
      <c r="SJM59" s="383">
        <f t="shared" si="210"/>
        <v>0</v>
      </c>
      <c r="SJN59" s="383">
        <f t="shared" si="210"/>
        <v>0</v>
      </c>
      <c r="SJO59" s="383">
        <f t="shared" si="210"/>
        <v>0</v>
      </c>
      <c r="SJP59" s="383">
        <f t="shared" si="210"/>
        <v>0</v>
      </c>
      <c r="SJQ59" s="383">
        <f t="shared" si="210"/>
        <v>0</v>
      </c>
      <c r="SJR59" s="383">
        <f t="shared" si="210"/>
        <v>0</v>
      </c>
      <c r="SJS59" s="383">
        <f t="shared" si="210"/>
        <v>0</v>
      </c>
      <c r="SJT59" s="383">
        <f t="shared" si="210"/>
        <v>0</v>
      </c>
      <c r="SJU59" s="383">
        <f t="shared" si="210"/>
        <v>0</v>
      </c>
      <c r="SJV59" s="383">
        <f t="shared" si="210"/>
        <v>0</v>
      </c>
      <c r="SJW59" s="383">
        <f t="shared" si="210"/>
        <v>0</v>
      </c>
      <c r="SJX59" s="383">
        <f t="shared" ref="SJX59:SMI59" si="211">SJX56</f>
        <v>0</v>
      </c>
      <c r="SJY59" s="383">
        <f t="shared" si="211"/>
        <v>0</v>
      </c>
      <c r="SJZ59" s="383">
        <f t="shared" si="211"/>
        <v>0</v>
      </c>
      <c r="SKA59" s="383">
        <f t="shared" si="211"/>
        <v>0</v>
      </c>
      <c r="SKB59" s="383">
        <f t="shared" si="211"/>
        <v>0</v>
      </c>
      <c r="SKC59" s="383">
        <f t="shared" si="211"/>
        <v>0</v>
      </c>
      <c r="SKD59" s="383">
        <f t="shared" si="211"/>
        <v>0</v>
      </c>
      <c r="SKE59" s="383">
        <f t="shared" si="211"/>
        <v>0</v>
      </c>
      <c r="SKF59" s="383">
        <f t="shared" si="211"/>
        <v>0</v>
      </c>
      <c r="SKG59" s="383">
        <f t="shared" si="211"/>
        <v>0</v>
      </c>
      <c r="SKH59" s="383">
        <f t="shared" si="211"/>
        <v>0</v>
      </c>
      <c r="SKI59" s="383">
        <f t="shared" si="211"/>
        <v>0</v>
      </c>
      <c r="SKJ59" s="383">
        <f t="shared" si="211"/>
        <v>0</v>
      </c>
      <c r="SKK59" s="383">
        <f t="shared" si="211"/>
        <v>0</v>
      </c>
      <c r="SKL59" s="383">
        <f t="shared" si="211"/>
        <v>0</v>
      </c>
      <c r="SKM59" s="383">
        <f t="shared" si="211"/>
        <v>0</v>
      </c>
      <c r="SKN59" s="383">
        <f t="shared" si="211"/>
        <v>0</v>
      </c>
      <c r="SKO59" s="383">
        <f t="shared" si="211"/>
        <v>0</v>
      </c>
      <c r="SKP59" s="383">
        <f t="shared" si="211"/>
        <v>0</v>
      </c>
      <c r="SKQ59" s="383">
        <f t="shared" si="211"/>
        <v>0</v>
      </c>
      <c r="SKR59" s="383">
        <f t="shared" si="211"/>
        <v>0</v>
      </c>
      <c r="SKS59" s="383">
        <f t="shared" si="211"/>
        <v>0</v>
      </c>
      <c r="SKT59" s="383">
        <f t="shared" si="211"/>
        <v>0</v>
      </c>
      <c r="SKU59" s="383">
        <f t="shared" si="211"/>
        <v>0</v>
      </c>
      <c r="SKV59" s="383">
        <f t="shared" si="211"/>
        <v>0</v>
      </c>
      <c r="SKW59" s="383">
        <f t="shared" si="211"/>
        <v>0</v>
      </c>
      <c r="SKX59" s="383">
        <f t="shared" si="211"/>
        <v>0</v>
      </c>
      <c r="SKY59" s="383">
        <f t="shared" si="211"/>
        <v>0</v>
      </c>
      <c r="SKZ59" s="383">
        <f t="shared" si="211"/>
        <v>0</v>
      </c>
      <c r="SLA59" s="383">
        <f t="shared" si="211"/>
        <v>0</v>
      </c>
      <c r="SLB59" s="383">
        <f t="shared" si="211"/>
        <v>0</v>
      </c>
      <c r="SLC59" s="383">
        <f t="shared" si="211"/>
        <v>0</v>
      </c>
      <c r="SLD59" s="383">
        <f t="shared" si="211"/>
        <v>0</v>
      </c>
      <c r="SLE59" s="383">
        <f t="shared" si="211"/>
        <v>0</v>
      </c>
      <c r="SLF59" s="383">
        <f t="shared" si="211"/>
        <v>0</v>
      </c>
      <c r="SLG59" s="383">
        <f t="shared" si="211"/>
        <v>0</v>
      </c>
      <c r="SLH59" s="383">
        <f t="shared" si="211"/>
        <v>0</v>
      </c>
      <c r="SLI59" s="383">
        <f t="shared" si="211"/>
        <v>0</v>
      </c>
      <c r="SLJ59" s="383">
        <f t="shared" si="211"/>
        <v>0</v>
      </c>
      <c r="SLK59" s="383">
        <f t="shared" si="211"/>
        <v>0</v>
      </c>
      <c r="SLL59" s="383">
        <f t="shared" si="211"/>
        <v>0</v>
      </c>
      <c r="SLM59" s="383">
        <f t="shared" si="211"/>
        <v>0</v>
      </c>
      <c r="SLN59" s="383">
        <f t="shared" si="211"/>
        <v>0</v>
      </c>
      <c r="SLO59" s="383">
        <f t="shared" si="211"/>
        <v>0</v>
      </c>
      <c r="SLP59" s="383">
        <f t="shared" si="211"/>
        <v>0</v>
      </c>
      <c r="SLQ59" s="383">
        <f t="shared" si="211"/>
        <v>0</v>
      </c>
      <c r="SLR59" s="383">
        <f t="shared" si="211"/>
        <v>0</v>
      </c>
      <c r="SLS59" s="383">
        <f t="shared" si="211"/>
        <v>0</v>
      </c>
      <c r="SLT59" s="383">
        <f t="shared" si="211"/>
        <v>0</v>
      </c>
      <c r="SLU59" s="383">
        <f t="shared" si="211"/>
        <v>0</v>
      </c>
      <c r="SLV59" s="383">
        <f t="shared" si="211"/>
        <v>0</v>
      </c>
      <c r="SLW59" s="383">
        <f t="shared" si="211"/>
        <v>0</v>
      </c>
      <c r="SLX59" s="383">
        <f t="shared" si="211"/>
        <v>0</v>
      </c>
      <c r="SLY59" s="383">
        <f t="shared" si="211"/>
        <v>0</v>
      </c>
      <c r="SLZ59" s="383">
        <f t="shared" si="211"/>
        <v>0</v>
      </c>
      <c r="SMA59" s="383">
        <f t="shared" si="211"/>
        <v>0</v>
      </c>
      <c r="SMB59" s="383">
        <f t="shared" si="211"/>
        <v>0</v>
      </c>
      <c r="SMC59" s="383">
        <f t="shared" si="211"/>
        <v>0</v>
      </c>
      <c r="SMD59" s="383">
        <f t="shared" si="211"/>
        <v>0</v>
      </c>
      <c r="SME59" s="383">
        <f t="shared" si="211"/>
        <v>0</v>
      </c>
      <c r="SMF59" s="383">
        <f t="shared" si="211"/>
        <v>0</v>
      </c>
      <c r="SMG59" s="383">
        <f t="shared" si="211"/>
        <v>0</v>
      </c>
      <c r="SMH59" s="383">
        <f t="shared" si="211"/>
        <v>0</v>
      </c>
      <c r="SMI59" s="383">
        <f t="shared" si="211"/>
        <v>0</v>
      </c>
      <c r="SMJ59" s="383">
        <f t="shared" ref="SMJ59:SOU59" si="212">SMJ56</f>
        <v>0</v>
      </c>
      <c r="SMK59" s="383">
        <f t="shared" si="212"/>
        <v>0</v>
      </c>
      <c r="SML59" s="383">
        <f t="shared" si="212"/>
        <v>0</v>
      </c>
      <c r="SMM59" s="383">
        <f t="shared" si="212"/>
        <v>0</v>
      </c>
      <c r="SMN59" s="383">
        <f t="shared" si="212"/>
        <v>0</v>
      </c>
      <c r="SMO59" s="383">
        <f t="shared" si="212"/>
        <v>0</v>
      </c>
      <c r="SMP59" s="383">
        <f t="shared" si="212"/>
        <v>0</v>
      </c>
      <c r="SMQ59" s="383">
        <f t="shared" si="212"/>
        <v>0</v>
      </c>
      <c r="SMR59" s="383">
        <f t="shared" si="212"/>
        <v>0</v>
      </c>
      <c r="SMS59" s="383">
        <f t="shared" si="212"/>
        <v>0</v>
      </c>
      <c r="SMT59" s="383">
        <f t="shared" si="212"/>
        <v>0</v>
      </c>
      <c r="SMU59" s="383">
        <f t="shared" si="212"/>
        <v>0</v>
      </c>
      <c r="SMV59" s="383">
        <f t="shared" si="212"/>
        <v>0</v>
      </c>
      <c r="SMW59" s="383">
        <f t="shared" si="212"/>
        <v>0</v>
      </c>
      <c r="SMX59" s="383">
        <f t="shared" si="212"/>
        <v>0</v>
      </c>
      <c r="SMY59" s="383">
        <f t="shared" si="212"/>
        <v>0</v>
      </c>
      <c r="SMZ59" s="383">
        <f t="shared" si="212"/>
        <v>0</v>
      </c>
      <c r="SNA59" s="383">
        <f t="shared" si="212"/>
        <v>0</v>
      </c>
      <c r="SNB59" s="383">
        <f t="shared" si="212"/>
        <v>0</v>
      </c>
      <c r="SNC59" s="383">
        <f t="shared" si="212"/>
        <v>0</v>
      </c>
      <c r="SND59" s="383">
        <f t="shared" si="212"/>
        <v>0</v>
      </c>
      <c r="SNE59" s="383">
        <f t="shared" si="212"/>
        <v>0</v>
      </c>
      <c r="SNF59" s="383">
        <f t="shared" si="212"/>
        <v>0</v>
      </c>
      <c r="SNG59" s="383">
        <f t="shared" si="212"/>
        <v>0</v>
      </c>
      <c r="SNH59" s="383">
        <f t="shared" si="212"/>
        <v>0</v>
      </c>
      <c r="SNI59" s="383">
        <f t="shared" si="212"/>
        <v>0</v>
      </c>
      <c r="SNJ59" s="383">
        <f t="shared" si="212"/>
        <v>0</v>
      </c>
      <c r="SNK59" s="383">
        <f t="shared" si="212"/>
        <v>0</v>
      </c>
      <c r="SNL59" s="383">
        <f t="shared" si="212"/>
        <v>0</v>
      </c>
      <c r="SNM59" s="383">
        <f t="shared" si="212"/>
        <v>0</v>
      </c>
      <c r="SNN59" s="383">
        <f t="shared" si="212"/>
        <v>0</v>
      </c>
      <c r="SNO59" s="383">
        <f t="shared" si="212"/>
        <v>0</v>
      </c>
      <c r="SNP59" s="383">
        <f t="shared" si="212"/>
        <v>0</v>
      </c>
      <c r="SNQ59" s="383">
        <f t="shared" si="212"/>
        <v>0</v>
      </c>
      <c r="SNR59" s="383">
        <f t="shared" si="212"/>
        <v>0</v>
      </c>
      <c r="SNS59" s="383">
        <f t="shared" si="212"/>
        <v>0</v>
      </c>
      <c r="SNT59" s="383">
        <f t="shared" si="212"/>
        <v>0</v>
      </c>
      <c r="SNU59" s="383">
        <f t="shared" si="212"/>
        <v>0</v>
      </c>
      <c r="SNV59" s="383">
        <f t="shared" si="212"/>
        <v>0</v>
      </c>
      <c r="SNW59" s="383">
        <f t="shared" si="212"/>
        <v>0</v>
      </c>
      <c r="SNX59" s="383">
        <f t="shared" si="212"/>
        <v>0</v>
      </c>
      <c r="SNY59" s="383">
        <f t="shared" si="212"/>
        <v>0</v>
      </c>
      <c r="SNZ59" s="383">
        <f t="shared" si="212"/>
        <v>0</v>
      </c>
      <c r="SOA59" s="383">
        <f t="shared" si="212"/>
        <v>0</v>
      </c>
      <c r="SOB59" s="383">
        <f t="shared" si="212"/>
        <v>0</v>
      </c>
      <c r="SOC59" s="383">
        <f t="shared" si="212"/>
        <v>0</v>
      </c>
      <c r="SOD59" s="383">
        <f t="shared" si="212"/>
        <v>0</v>
      </c>
      <c r="SOE59" s="383">
        <f t="shared" si="212"/>
        <v>0</v>
      </c>
      <c r="SOF59" s="383">
        <f t="shared" si="212"/>
        <v>0</v>
      </c>
      <c r="SOG59" s="383">
        <f t="shared" si="212"/>
        <v>0</v>
      </c>
      <c r="SOH59" s="383">
        <f t="shared" si="212"/>
        <v>0</v>
      </c>
      <c r="SOI59" s="383">
        <f t="shared" si="212"/>
        <v>0</v>
      </c>
      <c r="SOJ59" s="383">
        <f t="shared" si="212"/>
        <v>0</v>
      </c>
      <c r="SOK59" s="383">
        <f t="shared" si="212"/>
        <v>0</v>
      </c>
      <c r="SOL59" s="383">
        <f t="shared" si="212"/>
        <v>0</v>
      </c>
      <c r="SOM59" s="383">
        <f t="shared" si="212"/>
        <v>0</v>
      </c>
      <c r="SON59" s="383">
        <f t="shared" si="212"/>
        <v>0</v>
      </c>
      <c r="SOO59" s="383">
        <f t="shared" si="212"/>
        <v>0</v>
      </c>
      <c r="SOP59" s="383">
        <f t="shared" si="212"/>
        <v>0</v>
      </c>
      <c r="SOQ59" s="383">
        <f t="shared" si="212"/>
        <v>0</v>
      </c>
      <c r="SOR59" s="383">
        <f t="shared" si="212"/>
        <v>0</v>
      </c>
      <c r="SOS59" s="383">
        <f t="shared" si="212"/>
        <v>0</v>
      </c>
      <c r="SOT59" s="383">
        <f t="shared" si="212"/>
        <v>0</v>
      </c>
      <c r="SOU59" s="383">
        <f t="shared" si="212"/>
        <v>0</v>
      </c>
      <c r="SOV59" s="383">
        <f t="shared" ref="SOV59:SRG59" si="213">SOV56</f>
        <v>0</v>
      </c>
      <c r="SOW59" s="383">
        <f t="shared" si="213"/>
        <v>0</v>
      </c>
      <c r="SOX59" s="383">
        <f t="shared" si="213"/>
        <v>0</v>
      </c>
      <c r="SOY59" s="383">
        <f t="shared" si="213"/>
        <v>0</v>
      </c>
      <c r="SOZ59" s="383">
        <f t="shared" si="213"/>
        <v>0</v>
      </c>
      <c r="SPA59" s="383">
        <f t="shared" si="213"/>
        <v>0</v>
      </c>
      <c r="SPB59" s="383">
        <f t="shared" si="213"/>
        <v>0</v>
      </c>
      <c r="SPC59" s="383">
        <f t="shared" si="213"/>
        <v>0</v>
      </c>
      <c r="SPD59" s="383">
        <f t="shared" si="213"/>
        <v>0</v>
      </c>
      <c r="SPE59" s="383">
        <f t="shared" si="213"/>
        <v>0</v>
      </c>
      <c r="SPF59" s="383">
        <f t="shared" si="213"/>
        <v>0</v>
      </c>
      <c r="SPG59" s="383">
        <f t="shared" si="213"/>
        <v>0</v>
      </c>
      <c r="SPH59" s="383">
        <f t="shared" si="213"/>
        <v>0</v>
      </c>
      <c r="SPI59" s="383">
        <f t="shared" si="213"/>
        <v>0</v>
      </c>
      <c r="SPJ59" s="383">
        <f t="shared" si="213"/>
        <v>0</v>
      </c>
      <c r="SPK59" s="383">
        <f t="shared" si="213"/>
        <v>0</v>
      </c>
      <c r="SPL59" s="383">
        <f t="shared" si="213"/>
        <v>0</v>
      </c>
      <c r="SPM59" s="383">
        <f t="shared" si="213"/>
        <v>0</v>
      </c>
      <c r="SPN59" s="383">
        <f t="shared" si="213"/>
        <v>0</v>
      </c>
      <c r="SPO59" s="383">
        <f t="shared" si="213"/>
        <v>0</v>
      </c>
      <c r="SPP59" s="383">
        <f t="shared" si="213"/>
        <v>0</v>
      </c>
      <c r="SPQ59" s="383">
        <f t="shared" si="213"/>
        <v>0</v>
      </c>
      <c r="SPR59" s="383">
        <f t="shared" si="213"/>
        <v>0</v>
      </c>
      <c r="SPS59" s="383">
        <f t="shared" si="213"/>
        <v>0</v>
      </c>
      <c r="SPT59" s="383">
        <f t="shared" si="213"/>
        <v>0</v>
      </c>
      <c r="SPU59" s="383">
        <f t="shared" si="213"/>
        <v>0</v>
      </c>
      <c r="SPV59" s="383">
        <f t="shared" si="213"/>
        <v>0</v>
      </c>
      <c r="SPW59" s="383">
        <f t="shared" si="213"/>
        <v>0</v>
      </c>
      <c r="SPX59" s="383">
        <f t="shared" si="213"/>
        <v>0</v>
      </c>
      <c r="SPY59" s="383">
        <f t="shared" si="213"/>
        <v>0</v>
      </c>
      <c r="SPZ59" s="383">
        <f t="shared" si="213"/>
        <v>0</v>
      </c>
      <c r="SQA59" s="383">
        <f t="shared" si="213"/>
        <v>0</v>
      </c>
      <c r="SQB59" s="383">
        <f t="shared" si="213"/>
        <v>0</v>
      </c>
      <c r="SQC59" s="383">
        <f t="shared" si="213"/>
        <v>0</v>
      </c>
      <c r="SQD59" s="383">
        <f t="shared" si="213"/>
        <v>0</v>
      </c>
      <c r="SQE59" s="383">
        <f t="shared" si="213"/>
        <v>0</v>
      </c>
      <c r="SQF59" s="383">
        <f t="shared" si="213"/>
        <v>0</v>
      </c>
      <c r="SQG59" s="383">
        <f t="shared" si="213"/>
        <v>0</v>
      </c>
      <c r="SQH59" s="383">
        <f t="shared" si="213"/>
        <v>0</v>
      </c>
      <c r="SQI59" s="383">
        <f t="shared" si="213"/>
        <v>0</v>
      </c>
      <c r="SQJ59" s="383">
        <f t="shared" si="213"/>
        <v>0</v>
      </c>
      <c r="SQK59" s="383">
        <f t="shared" si="213"/>
        <v>0</v>
      </c>
      <c r="SQL59" s="383">
        <f t="shared" si="213"/>
        <v>0</v>
      </c>
      <c r="SQM59" s="383">
        <f t="shared" si="213"/>
        <v>0</v>
      </c>
      <c r="SQN59" s="383">
        <f t="shared" si="213"/>
        <v>0</v>
      </c>
      <c r="SQO59" s="383">
        <f t="shared" si="213"/>
        <v>0</v>
      </c>
      <c r="SQP59" s="383">
        <f t="shared" si="213"/>
        <v>0</v>
      </c>
      <c r="SQQ59" s="383">
        <f t="shared" si="213"/>
        <v>0</v>
      </c>
      <c r="SQR59" s="383">
        <f t="shared" si="213"/>
        <v>0</v>
      </c>
      <c r="SQS59" s="383">
        <f t="shared" si="213"/>
        <v>0</v>
      </c>
      <c r="SQT59" s="383">
        <f t="shared" si="213"/>
        <v>0</v>
      </c>
      <c r="SQU59" s="383">
        <f t="shared" si="213"/>
        <v>0</v>
      </c>
      <c r="SQV59" s="383">
        <f t="shared" si="213"/>
        <v>0</v>
      </c>
      <c r="SQW59" s="383">
        <f t="shared" si="213"/>
        <v>0</v>
      </c>
      <c r="SQX59" s="383">
        <f t="shared" si="213"/>
        <v>0</v>
      </c>
      <c r="SQY59" s="383">
        <f t="shared" si="213"/>
        <v>0</v>
      </c>
      <c r="SQZ59" s="383">
        <f t="shared" si="213"/>
        <v>0</v>
      </c>
      <c r="SRA59" s="383">
        <f t="shared" si="213"/>
        <v>0</v>
      </c>
      <c r="SRB59" s="383">
        <f t="shared" si="213"/>
        <v>0</v>
      </c>
      <c r="SRC59" s="383">
        <f t="shared" si="213"/>
        <v>0</v>
      </c>
      <c r="SRD59" s="383">
        <f t="shared" si="213"/>
        <v>0</v>
      </c>
      <c r="SRE59" s="383">
        <f t="shared" si="213"/>
        <v>0</v>
      </c>
      <c r="SRF59" s="383">
        <f t="shared" si="213"/>
        <v>0</v>
      </c>
      <c r="SRG59" s="383">
        <f t="shared" si="213"/>
        <v>0</v>
      </c>
      <c r="SRH59" s="383">
        <f t="shared" ref="SRH59:STS59" si="214">SRH56</f>
        <v>0</v>
      </c>
      <c r="SRI59" s="383">
        <f t="shared" si="214"/>
        <v>0</v>
      </c>
      <c r="SRJ59" s="383">
        <f t="shared" si="214"/>
        <v>0</v>
      </c>
      <c r="SRK59" s="383">
        <f t="shared" si="214"/>
        <v>0</v>
      </c>
      <c r="SRL59" s="383">
        <f t="shared" si="214"/>
        <v>0</v>
      </c>
      <c r="SRM59" s="383">
        <f t="shared" si="214"/>
        <v>0</v>
      </c>
      <c r="SRN59" s="383">
        <f t="shared" si="214"/>
        <v>0</v>
      </c>
      <c r="SRO59" s="383">
        <f t="shared" si="214"/>
        <v>0</v>
      </c>
      <c r="SRP59" s="383">
        <f t="shared" si="214"/>
        <v>0</v>
      </c>
      <c r="SRQ59" s="383">
        <f t="shared" si="214"/>
        <v>0</v>
      </c>
      <c r="SRR59" s="383">
        <f t="shared" si="214"/>
        <v>0</v>
      </c>
      <c r="SRS59" s="383">
        <f t="shared" si="214"/>
        <v>0</v>
      </c>
      <c r="SRT59" s="383">
        <f t="shared" si="214"/>
        <v>0</v>
      </c>
      <c r="SRU59" s="383">
        <f t="shared" si="214"/>
        <v>0</v>
      </c>
      <c r="SRV59" s="383">
        <f t="shared" si="214"/>
        <v>0</v>
      </c>
      <c r="SRW59" s="383">
        <f t="shared" si="214"/>
        <v>0</v>
      </c>
      <c r="SRX59" s="383">
        <f t="shared" si="214"/>
        <v>0</v>
      </c>
      <c r="SRY59" s="383">
        <f t="shared" si="214"/>
        <v>0</v>
      </c>
      <c r="SRZ59" s="383">
        <f t="shared" si="214"/>
        <v>0</v>
      </c>
      <c r="SSA59" s="383">
        <f t="shared" si="214"/>
        <v>0</v>
      </c>
      <c r="SSB59" s="383">
        <f t="shared" si="214"/>
        <v>0</v>
      </c>
      <c r="SSC59" s="383">
        <f t="shared" si="214"/>
        <v>0</v>
      </c>
      <c r="SSD59" s="383">
        <f t="shared" si="214"/>
        <v>0</v>
      </c>
      <c r="SSE59" s="383">
        <f t="shared" si="214"/>
        <v>0</v>
      </c>
      <c r="SSF59" s="383">
        <f t="shared" si="214"/>
        <v>0</v>
      </c>
      <c r="SSG59" s="383">
        <f t="shared" si="214"/>
        <v>0</v>
      </c>
      <c r="SSH59" s="383">
        <f t="shared" si="214"/>
        <v>0</v>
      </c>
      <c r="SSI59" s="383">
        <f t="shared" si="214"/>
        <v>0</v>
      </c>
      <c r="SSJ59" s="383">
        <f t="shared" si="214"/>
        <v>0</v>
      </c>
      <c r="SSK59" s="383">
        <f t="shared" si="214"/>
        <v>0</v>
      </c>
      <c r="SSL59" s="383">
        <f t="shared" si="214"/>
        <v>0</v>
      </c>
      <c r="SSM59" s="383">
        <f t="shared" si="214"/>
        <v>0</v>
      </c>
      <c r="SSN59" s="383">
        <f t="shared" si="214"/>
        <v>0</v>
      </c>
      <c r="SSO59" s="383">
        <f t="shared" si="214"/>
        <v>0</v>
      </c>
      <c r="SSP59" s="383">
        <f t="shared" si="214"/>
        <v>0</v>
      </c>
      <c r="SSQ59" s="383">
        <f t="shared" si="214"/>
        <v>0</v>
      </c>
      <c r="SSR59" s="383">
        <f t="shared" si="214"/>
        <v>0</v>
      </c>
      <c r="SSS59" s="383">
        <f t="shared" si="214"/>
        <v>0</v>
      </c>
      <c r="SST59" s="383">
        <f t="shared" si="214"/>
        <v>0</v>
      </c>
      <c r="SSU59" s="383">
        <f t="shared" si="214"/>
        <v>0</v>
      </c>
      <c r="SSV59" s="383">
        <f t="shared" si="214"/>
        <v>0</v>
      </c>
      <c r="SSW59" s="383">
        <f t="shared" si="214"/>
        <v>0</v>
      </c>
      <c r="SSX59" s="383">
        <f t="shared" si="214"/>
        <v>0</v>
      </c>
      <c r="SSY59" s="383">
        <f t="shared" si="214"/>
        <v>0</v>
      </c>
      <c r="SSZ59" s="383">
        <f t="shared" si="214"/>
        <v>0</v>
      </c>
      <c r="STA59" s="383">
        <f t="shared" si="214"/>
        <v>0</v>
      </c>
      <c r="STB59" s="383">
        <f t="shared" si="214"/>
        <v>0</v>
      </c>
      <c r="STC59" s="383">
        <f t="shared" si="214"/>
        <v>0</v>
      </c>
      <c r="STD59" s="383">
        <f t="shared" si="214"/>
        <v>0</v>
      </c>
      <c r="STE59" s="383">
        <f t="shared" si="214"/>
        <v>0</v>
      </c>
      <c r="STF59" s="383">
        <f t="shared" si="214"/>
        <v>0</v>
      </c>
      <c r="STG59" s="383">
        <f t="shared" si="214"/>
        <v>0</v>
      </c>
      <c r="STH59" s="383">
        <f t="shared" si="214"/>
        <v>0</v>
      </c>
      <c r="STI59" s="383">
        <f t="shared" si="214"/>
        <v>0</v>
      </c>
      <c r="STJ59" s="383">
        <f t="shared" si="214"/>
        <v>0</v>
      </c>
      <c r="STK59" s="383">
        <f t="shared" si="214"/>
        <v>0</v>
      </c>
      <c r="STL59" s="383">
        <f t="shared" si="214"/>
        <v>0</v>
      </c>
      <c r="STM59" s="383">
        <f t="shared" si="214"/>
        <v>0</v>
      </c>
      <c r="STN59" s="383">
        <f t="shared" si="214"/>
        <v>0</v>
      </c>
      <c r="STO59" s="383">
        <f t="shared" si="214"/>
        <v>0</v>
      </c>
      <c r="STP59" s="383">
        <f t="shared" si="214"/>
        <v>0</v>
      </c>
      <c r="STQ59" s="383">
        <f t="shared" si="214"/>
        <v>0</v>
      </c>
      <c r="STR59" s="383">
        <f t="shared" si="214"/>
        <v>0</v>
      </c>
      <c r="STS59" s="383">
        <f t="shared" si="214"/>
        <v>0</v>
      </c>
      <c r="STT59" s="383">
        <f t="shared" ref="STT59:SWE59" si="215">STT56</f>
        <v>0</v>
      </c>
      <c r="STU59" s="383">
        <f t="shared" si="215"/>
        <v>0</v>
      </c>
      <c r="STV59" s="383">
        <f t="shared" si="215"/>
        <v>0</v>
      </c>
      <c r="STW59" s="383">
        <f t="shared" si="215"/>
        <v>0</v>
      </c>
      <c r="STX59" s="383">
        <f t="shared" si="215"/>
        <v>0</v>
      </c>
      <c r="STY59" s="383">
        <f t="shared" si="215"/>
        <v>0</v>
      </c>
      <c r="STZ59" s="383">
        <f t="shared" si="215"/>
        <v>0</v>
      </c>
      <c r="SUA59" s="383">
        <f t="shared" si="215"/>
        <v>0</v>
      </c>
      <c r="SUB59" s="383">
        <f t="shared" si="215"/>
        <v>0</v>
      </c>
      <c r="SUC59" s="383">
        <f t="shared" si="215"/>
        <v>0</v>
      </c>
      <c r="SUD59" s="383">
        <f t="shared" si="215"/>
        <v>0</v>
      </c>
      <c r="SUE59" s="383">
        <f t="shared" si="215"/>
        <v>0</v>
      </c>
      <c r="SUF59" s="383">
        <f t="shared" si="215"/>
        <v>0</v>
      </c>
      <c r="SUG59" s="383">
        <f t="shared" si="215"/>
        <v>0</v>
      </c>
      <c r="SUH59" s="383">
        <f t="shared" si="215"/>
        <v>0</v>
      </c>
      <c r="SUI59" s="383">
        <f t="shared" si="215"/>
        <v>0</v>
      </c>
      <c r="SUJ59" s="383">
        <f t="shared" si="215"/>
        <v>0</v>
      </c>
      <c r="SUK59" s="383">
        <f t="shared" si="215"/>
        <v>0</v>
      </c>
      <c r="SUL59" s="383">
        <f t="shared" si="215"/>
        <v>0</v>
      </c>
      <c r="SUM59" s="383">
        <f t="shared" si="215"/>
        <v>0</v>
      </c>
      <c r="SUN59" s="383">
        <f t="shared" si="215"/>
        <v>0</v>
      </c>
      <c r="SUO59" s="383">
        <f t="shared" si="215"/>
        <v>0</v>
      </c>
      <c r="SUP59" s="383">
        <f t="shared" si="215"/>
        <v>0</v>
      </c>
      <c r="SUQ59" s="383">
        <f t="shared" si="215"/>
        <v>0</v>
      </c>
      <c r="SUR59" s="383">
        <f t="shared" si="215"/>
        <v>0</v>
      </c>
      <c r="SUS59" s="383">
        <f t="shared" si="215"/>
        <v>0</v>
      </c>
      <c r="SUT59" s="383">
        <f t="shared" si="215"/>
        <v>0</v>
      </c>
      <c r="SUU59" s="383">
        <f t="shared" si="215"/>
        <v>0</v>
      </c>
      <c r="SUV59" s="383">
        <f t="shared" si="215"/>
        <v>0</v>
      </c>
      <c r="SUW59" s="383">
        <f t="shared" si="215"/>
        <v>0</v>
      </c>
      <c r="SUX59" s="383">
        <f t="shared" si="215"/>
        <v>0</v>
      </c>
      <c r="SUY59" s="383">
        <f t="shared" si="215"/>
        <v>0</v>
      </c>
      <c r="SUZ59" s="383">
        <f t="shared" si="215"/>
        <v>0</v>
      </c>
      <c r="SVA59" s="383">
        <f t="shared" si="215"/>
        <v>0</v>
      </c>
      <c r="SVB59" s="383">
        <f t="shared" si="215"/>
        <v>0</v>
      </c>
      <c r="SVC59" s="383">
        <f t="shared" si="215"/>
        <v>0</v>
      </c>
      <c r="SVD59" s="383">
        <f t="shared" si="215"/>
        <v>0</v>
      </c>
      <c r="SVE59" s="383">
        <f t="shared" si="215"/>
        <v>0</v>
      </c>
      <c r="SVF59" s="383">
        <f t="shared" si="215"/>
        <v>0</v>
      </c>
      <c r="SVG59" s="383">
        <f t="shared" si="215"/>
        <v>0</v>
      </c>
      <c r="SVH59" s="383">
        <f t="shared" si="215"/>
        <v>0</v>
      </c>
      <c r="SVI59" s="383">
        <f t="shared" si="215"/>
        <v>0</v>
      </c>
      <c r="SVJ59" s="383">
        <f t="shared" si="215"/>
        <v>0</v>
      </c>
      <c r="SVK59" s="383">
        <f t="shared" si="215"/>
        <v>0</v>
      </c>
      <c r="SVL59" s="383">
        <f t="shared" si="215"/>
        <v>0</v>
      </c>
      <c r="SVM59" s="383">
        <f t="shared" si="215"/>
        <v>0</v>
      </c>
      <c r="SVN59" s="383">
        <f t="shared" si="215"/>
        <v>0</v>
      </c>
      <c r="SVO59" s="383">
        <f t="shared" si="215"/>
        <v>0</v>
      </c>
      <c r="SVP59" s="383">
        <f t="shared" si="215"/>
        <v>0</v>
      </c>
      <c r="SVQ59" s="383">
        <f t="shared" si="215"/>
        <v>0</v>
      </c>
      <c r="SVR59" s="383">
        <f t="shared" si="215"/>
        <v>0</v>
      </c>
      <c r="SVS59" s="383">
        <f t="shared" si="215"/>
        <v>0</v>
      </c>
      <c r="SVT59" s="383">
        <f t="shared" si="215"/>
        <v>0</v>
      </c>
      <c r="SVU59" s="383">
        <f t="shared" si="215"/>
        <v>0</v>
      </c>
      <c r="SVV59" s="383">
        <f t="shared" si="215"/>
        <v>0</v>
      </c>
      <c r="SVW59" s="383">
        <f t="shared" si="215"/>
        <v>0</v>
      </c>
      <c r="SVX59" s="383">
        <f t="shared" si="215"/>
        <v>0</v>
      </c>
      <c r="SVY59" s="383">
        <f t="shared" si="215"/>
        <v>0</v>
      </c>
      <c r="SVZ59" s="383">
        <f t="shared" si="215"/>
        <v>0</v>
      </c>
      <c r="SWA59" s="383">
        <f t="shared" si="215"/>
        <v>0</v>
      </c>
      <c r="SWB59" s="383">
        <f t="shared" si="215"/>
        <v>0</v>
      </c>
      <c r="SWC59" s="383">
        <f t="shared" si="215"/>
        <v>0</v>
      </c>
      <c r="SWD59" s="383">
        <f t="shared" si="215"/>
        <v>0</v>
      </c>
      <c r="SWE59" s="383">
        <f t="shared" si="215"/>
        <v>0</v>
      </c>
      <c r="SWF59" s="383">
        <f t="shared" ref="SWF59:SYQ59" si="216">SWF56</f>
        <v>0</v>
      </c>
      <c r="SWG59" s="383">
        <f t="shared" si="216"/>
        <v>0</v>
      </c>
      <c r="SWH59" s="383">
        <f t="shared" si="216"/>
        <v>0</v>
      </c>
      <c r="SWI59" s="383">
        <f t="shared" si="216"/>
        <v>0</v>
      </c>
      <c r="SWJ59" s="383">
        <f t="shared" si="216"/>
        <v>0</v>
      </c>
      <c r="SWK59" s="383">
        <f t="shared" si="216"/>
        <v>0</v>
      </c>
      <c r="SWL59" s="383">
        <f t="shared" si="216"/>
        <v>0</v>
      </c>
      <c r="SWM59" s="383">
        <f t="shared" si="216"/>
        <v>0</v>
      </c>
      <c r="SWN59" s="383">
        <f t="shared" si="216"/>
        <v>0</v>
      </c>
      <c r="SWO59" s="383">
        <f t="shared" si="216"/>
        <v>0</v>
      </c>
      <c r="SWP59" s="383">
        <f t="shared" si="216"/>
        <v>0</v>
      </c>
      <c r="SWQ59" s="383">
        <f t="shared" si="216"/>
        <v>0</v>
      </c>
      <c r="SWR59" s="383">
        <f t="shared" si="216"/>
        <v>0</v>
      </c>
      <c r="SWS59" s="383">
        <f t="shared" si="216"/>
        <v>0</v>
      </c>
      <c r="SWT59" s="383">
        <f t="shared" si="216"/>
        <v>0</v>
      </c>
      <c r="SWU59" s="383">
        <f t="shared" si="216"/>
        <v>0</v>
      </c>
      <c r="SWV59" s="383">
        <f t="shared" si="216"/>
        <v>0</v>
      </c>
      <c r="SWW59" s="383">
        <f t="shared" si="216"/>
        <v>0</v>
      </c>
      <c r="SWX59" s="383">
        <f t="shared" si="216"/>
        <v>0</v>
      </c>
      <c r="SWY59" s="383">
        <f t="shared" si="216"/>
        <v>0</v>
      </c>
      <c r="SWZ59" s="383">
        <f t="shared" si="216"/>
        <v>0</v>
      </c>
      <c r="SXA59" s="383">
        <f t="shared" si="216"/>
        <v>0</v>
      </c>
      <c r="SXB59" s="383">
        <f t="shared" si="216"/>
        <v>0</v>
      </c>
      <c r="SXC59" s="383">
        <f t="shared" si="216"/>
        <v>0</v>
      </c>
      <c r="SXD59" s="383">
        <f t="shared" si="216"/>
        <v>0</v>
      </c>
      <c r="SXE59" s="383">
        <f t="shared" si="216"/>
        <v>0</v>
      </c>
      <c r="SXF59" s="383">
        <f t="shared" si="216"/>
        <v>0</v>
      </c>
      <c r="SXG59" s="383">
        <f t="shared" si="216"/>
        <v>0</v>
      </c>
      <c r="SXH59" s="383">
        <f t="shared" si="216"/>
        <v>0</v>
      </c>
      <c r="SXI59" s="383">
        <f t="shared" si="216"/>
        <v>0</v>
      </c>
      <c r="SXJ59" s="383">
        <f t="shared" si="216"/>
        <v>0</v>
      </c>
      <c r="SXK59" s="383">
        <f t="shared" si="216"/>
        <v>0</v>
      </c>
      <c r="SXL59" s="383">
        <f t="shared" si="216"/>
        <v>0</v>
      </c>
      <c r="SXM59" s="383">
        <f t="shared" si="216"/>
        <v>0</v>
      </c>
      <c r="SXN59" s="383">
        <f t="shared" si="216"/>
        <v>0</v>
      </c>
      <c r="SXO59" s="383">
        <f t="shared" si="216"/>
        <v>0</v>
      </c>
      <c r="SXP59" s="383">
        <f t="shared" si="216"/>
        <v>0</v>
      </c>
      <c r="SXQ59" s="383">
        <f t="shared" si="216"/>
        <v>0</v>
      </c>
      <c r="SXR59" s="383">
        <f t="shared" si="216"/>
        <v>0</v>
      </c>
      <c r="SXS59" s="383">
        <f t="shared" si="216"/>
        <v>0</v>
      </c>
      <c r="SXT59" s="383">
        <f t="shared" si="216"/>
        <v>0</v>
      </c>
      <c r="SXU59" s="383">
        <f t="shared" si="216"/>
        <v>0</v>
      </c>
      <c r="SXV59" s="383">
        <f t="shared" si="216"/>
        <v>0</v>
      </c>
      <c r="SXW59" s="383">
        <f t="shared" si="216"/>
        <v>0</v>
      </c>
      <c r="SXX59" s="383">
        <f t="shared" si="216"/>
        <v>0</v>
      </c>
      <c r="SXY59" s="383">
        <f t="shared" si="216"/>
        <v>0</v>
      </c>
      <c r="SXZ59" s="383">
        <f t="shared" si="216"/>
        <v>0</v>
      </c>
      <c r="SYA59" s="383">
        <f t="shared" si="216"/>
        <v>0</v>
      </c>
      <c r="SYB59" s="383">
        <f t="shared" si="216"/>
        <v>0</v>
      </c>
      <c r="SYC59" s="383">
        <f t="shared" si="216"/>
        <v>0</v>
      </c>
      <c r="SYD59" s="383">
        <f t="shared" si="216"/>
        <v>0</v>
      </c>
      <c r="SYE59" s="383">
        <f t="shared" si="216"/>
        <v>0</v>
      </c>
      <c r="SYF59" s="383">
        <f t="shared" si="216"/>
        <v>0</v>
      </c>
      <c r="SYG59" s="383">
        <f t="shared" si="216"/>
        <v>0</v>
      </c>
      <c r="SYH59" s="383">
        <f t="shared" si="216"/>
        <v>0</v>
      </c>
      <c r="SYI59" s="383">
        <f t="shared" si="216"/>
        <v>0</v>
      </c>
      <c r="SYJ59" s="383">
        <f t="shared" si="216"/>
        <v>0</v>
      </c>
      <c r="SYK59" s="383">
        <f t="shared" si="216"/>
        <v>0</v>
      </c>
      <c r="SYL59" s="383">
        <f t="shared" si="216"/>
        <v>0</v>
      </c>
      <c r="SYM59" s="383">
        <f t="shared" si="216"/>
        <v>0</v>
      </c>
      <c r="SYN59" s="383">
        <f t="shared" si="216"/>
        <v>0</v>
      </c>
      <c r="SYO59" s="383">
        <f t="shared" si="216"/>
        <v>0</v>
      </c>
      <c r="SYP59" s="383">
        <f t="shared" si="216"/>
        <v>0</v>
      </c>
      <c r="SYQ59" s="383">
        <f t="shared" si="216"/>
        <v>0</v>
      </c>
      <c r="SYR59" s="383">
        <f t="shared" ref="SYR59:TBC59" si="217">SYR56</f>
        <v>0</v>
      </c>
      <c r="SYS59" s="383">
        <f t="shared" si="217"/>
        <v>0</v>
      </c>
      <c r="SYT59" s="383">
        <f t="shared" si="217"/>
        <v>0</v>
      </c>
      <c r="SYU59" s="383">
        <f t="shared" si="217"/>
        <v>0</v>
      </c>
      <c r="SYV59" s="383">
        <f t="shared" si="217"/>
        <v>0</v>
      </c>
      <c r="SYW59" s="383">
        <f t="shared" si="217"/>
        <v>0</v>
      </c>
      <c r="SYX59" s="383">
        <f t="shared" si="217"/>
        <v>0</v>
      </c>
      <c r="SYY59" s="383">
        <f t="shared" si="217"/>
        <v>0</v>
      </c>
      <c r="SYZ59" s="383">
        <f t="shared" si="217"/>
        <v>0</v>
      </c>
      <c r="SZA59" s="383">
        <f t="shared" si="217"/>
        <v>0</v>
      </c>
      <c r="SZB59" s="383">
        <f t="shared" si="217"/>
        <v>0</v>
      </c>
      <c r="SZC59" s="383">
        <f t="shared" si="217"/>
        <v>0</v>
      </c>
      <c r="SZD59" s="383">
        <f t="shared" si="217"/>
        <v>0</v>
      </c>
      <c r="SZE59" s="383">
        <f t="shared" si="217"/>
        <v>0</v>
      </c>
      <c r="SZF59" s="383">
        <f t="shared" si="217"/>
        <v>0</v>
      </c>
      <c r="SZG59" s="383">
        <f t="shared" si="217"/>
        <v>0</v>
      </c>
      <c r="SZH59" s="383">
        <f t="shared" si="217"/>
        <v>0</v>
      </c>
      <c r="SZI59" s="383">
        <f t="shared" si="217"/>
        <v>0</v>
      </c>
      <c r="SZJ59" s="383">
        <f t="shared" si="217"/>
        <v>0</v>
      </c>
      <c r="SZK59" s="383">
        <f t="shared" si="217"/>
        <v>0</v>
      </c>
      <c r="SZL59" s="383">
        <f t="shared" si="217"/>
        <v>0</v>
      </c>
      <c r="SZM59" s="383">
        <f t="shared" si="217"/>
        <v>0</v>
      </c>
      <c r="SZN59" s="383">
        <f t="shared" si="217"/>
        <v>0</v>
      </c>
      <c r="SZO59" s="383">
        <f t="shared" si="217"/>
        <v>0</v>
      </c>
      <c r="SZP59" s="383">
        <f t="shared" si="217"/>
        <v>0</v>
      </c>
      <c r="SZQ59" s="383">
        <f t="shared" si="217"/>
        <v>0</v>
      </c>
      <c r="SZR59" s="383">
        <f t="shared" si="217"/>
        <v>0</v>
      </c>
      <c r="SZS59" s="383">
        <f t="shared" si="217"/>
        <v>0</v>
      </c>
      <c r="SZT59" s="383">
        <f t="shared" si="217"/>
        <v>0</v>
      </c>
      <c r="SZU59" s="383">
        <f t="shared" si="217"/>
        <v>0</v>
      </c>
      <c r="SZV59" s="383">
        <f t="shared" si="217"/>
        <v>0</v>
      </c>
      <c r="SZW59" s="383">
        <f t="shared" si="217"/>
        <v>0</v>
      </c>
      <c r="SZX59" s="383">
        <f t="shared" si="217"/>
        <v>0</v>
      </c>
      <c r="SZY59" s="383">
        <f t="shared" si="217"/>
        <v>0</v>
      </c>
      <c r="SZZ59" s="383">
        <f t="shared" si="217"/>
        <v>0</v>
      </c>
      <c r="TAA59" s="383">
        <f t="shared" si="217"/>
        <v>0</v>
      </c>
      <c r="TAB59" s="383">
        <f t="shared" si="217"/>
        <v>0</v>
      </c>
      <c r="TAC59" s="383">
        <f t="shared" si="217"/>
        <v>0</v>
      </c>
      <c r="TAD59" s="383">
        <f t="shared" si="217"/>
        <v>0</v>
      </c>
      <c r="TAE59" s="383">
        <f t="shared" si="217"/>
        <v>0</v>
      </c>
      <c r="TAF59" s="383">
        <f t="shared" si="217"/>
        <v>0</v>
      </c>
      <c r="TAG59" s="383">
        <f t="shared" si="217"/>
        <v>0</v>
      </c>
      <c r="TAH59" s="383">
        <f t="shared" si="217"/>
        <v>0</v>
      </c>
      <c r="TAI59" s="383">
        <f t="shared" si="217"/>
        <v>0</v>
      </c>
      <c r="TAJ59" s="383">
        <f t="shared" si="217"/>
        <v>0</v>
      </c>
      <c r="TAK59" s="383">
        <f t="shared" si="217"/>
        <v>0</v>
      </c>
      <c r="TAL59" s="383">
        <f t="shared" si="217"/>
        <v>0</v>
      </c>
      <c r="TAM59" s="383">
        <f t="shared" si="217"/>
        <v>0</v>
      </c>
      <c r="TAN59" s="383">
        <f t="shared" si="217"/>
        <v>0</v>
      </c>
      <c r="TAO59" s="383">
        <f t="shared" si="217"/>
        <v>0</v>
      </c>
      <c r="TAP59" s="383">
        <f t="shared" si="217"/>
        <v>0</v>
      </c>
      <c r="TAQ59" s="383">
        <f t="shared" si="217"/>
        <v>0</v>
      </c>
      <c r="TAR59" s="383">
        <f t="shared" si="217"/>
        <v>0</v>
      </c>
      <c r="TAS59" s="383">
        <f t="shared" si="217"/>
        <v>0</v>
      </c>
      <c r="TAT59" s="383">
        <f t="shared" si="217"/>
        <v>0</v>
      </c>
      <c r="TAU59" s="383">
        <f t="shared" si="217"/>
        <v>0</v>
      </c>
      <c r="TAV59" s="383">
        <f t="shared" si="217"/>
        <v>0</v>
      </c>
      <c r="TAW59" s="383">
        <f t="shared" si="217"/>
        <v>0</v>
      </c>
      <c r="TAX59" s="383">
        <f t="shared" si="217"/>
        <v>0</v>
      </c>
      <c r="TAY59" s="383">
        <f t="shared" si="217"/>
        <v>0</v>
      </c>
      <c r="TAZ59" s="383">
        <f t="shared" si="217"/>
        <v>0</v>
      </c>
      <c r="TBA59" s="383">
        <f t="shared" si="217"/>
        <v>0</v>
      </c>
      <c r="TBB59" s="383">
        <f t="shared" si="217"/>
        <v>0</v>
      </c>
      <c r="TBC59" s="383">
        <f t="shared" si="217"/>
        <v>0</v>
      </c>
      <c r="TBD59" s="383">
        <f t="shared" ref="TBD59:TDO59" si="218">TBD56</f>
        <v>0</v>
      </c>
      <c r="TBE59" s="383">
        <f t="shared" si="218"/>
        <v>0</v>
      </c>
      <c r="TBF59" s="383">
        <f t="shared" si="218"/>
        <v>0</v>
      </c>
      <c r="TBG59" s="383">
        <f t="shared" si="218"/>
        <v>0</v>
      </c>
      <c r="TBH59" s="383">
        <f t="shared" si="218"/>
        <v>0</v>
      </c>
      <c r="TBI59" s="383">
        <f t="shared" si="218"/>
        <v>0</v>
      </c>
      <c r="TBJ59" s="383">
        <f t="shared" si="218"/>
        <v>0</v>
      </c>
      <c r="TBK59" s="383">
        <f t="shared" si="218"/>
        <v>0</v>
      </c>
      <c r="TBL59" s="383">
        <f t="shared" si="218"/>
        <v>0</v>
      </c>
      <c r="TBM59" s="383">
        <f t="shared" si="218"/>
        <v>0</v>
      </c>
      <c r="TBN59" s="383">
        <f t="shared" si="218"/>
        <v>0</v>
      </c>
      <c r="TBO59" s="383">
        <f t="shared" si="218"/>
        <v>0</v>
      </c>
      <c r="TBP59" s="383">
        <f t="shared" si="218"/>
        <v>0</v>
      </c>
      <c r="TBQ59" s="383">
        <f t="shared" si="218"/>
        <v>0</v>
      </c>
      <c r="TBR59" s="383">
        <f t="shared" si="218"/>
        <v>0</v>
      </c>
      <c r="TBS59" s="383">
        <f t="shared" si="218"/>
        <v>0</v>
      </c>
      <c r="TBT59" s="383">
        <f t="shared" si="218"/>
        <v>0</v>
      </c>
      <c r="TBU59" s="383">
        <f t="shared" si="218"/>
        <v>0</v>
      </c>
      <c r="TBV59" s="383">
        <f t="shared" si="218"/>
        <v>0</v>
      </c>
      <c r="TBW59" s="383">
        <f t="shared" si="218"/>
        <v>0</v>
      </c>
      <c r="TBX59" s="383">
        <f t="shared" si="218"/>
        <v>0</v>
      </c>
      <c r="TBY59" s="383">
        <f t="shared" si="218"/>
        <v>0</v>
      </c>
      <c r="TBZ59" s="383">
        <f t="shared" si="218"/>
        <v>0</v>
      </c>
      <c r="TCA59" s="383">
        <f t="shared" si="218"/>
        <v>0</v>
      </c>
      <c r="TCB59" s="383">
        <f t="shared" si="218"/>
        <v>0</v>
      </c>
      <c r="TCC59" s="383">
        <f t="shared" si="218"/>
        <v>0</v>
      </c>
      <c r="TCD59" s="383">
        <f t="shared" si="218"/>
        <v>0</v>
      </c>
      <c r="TCE59" s="383">
        <f t="shared" si="218"/>
        <v>0</v>
      </c>
      <c r="TCF59" s="383">
        <f t="shared" si="218"/>
        <v>0</v>
      </c>
      <c r="TCG59" s="383">
        <f t="shared" si="218"/>
        <v>0</v>
      </c>
      <c r="TCH59" s="383">
        <f t="shared" si="218"/>
        <v>0</v>
      </c>
      <c r="TCI59" s="383">
        <f t="shared" si="218"/>
        <v>0</v>
      </c>
      <c r="TCJ59" s="383">
        <f t="shared" si="218"/>
        <v>0</v>
      </c>
      <c r="TCK59" s="383">
        <f t="shared" si="218"/>
        <v>0</v>
      </c>
      <c r="TCL59" s="383">
        <f t="shared" si="218"/>
        <v>0</v>
      </c>
      <c r="TCM59" s="383">
        <f t="shared" si="218"/>
        <v>0</v>
      </c>
      <c r="TCN59" s="383">
        <f t="shared" si="218"/>
        <v>0</v>
      </c>
      <c r="TCO59" s="383">
        <f t="shared" si="218"/>
        <v>0</v>
      </c>
      <c r="TCP59" s="383">
        <f t="shared" si="218"/>
        <v>0</v>
      </c>
      <c r="TCQ59" s="383">
        <f t="shared" si="218"/>
        <v>0</v>
      </c>
      <c r="TCR59" s="383">
        <f t="shared" si="218"/>
        <v>0</v>
      </c>
      <c r="TCS59" s="383">
        <f t="shared" si="218"/>
        <v>0</v>
      </c>
      <c r="TCT59" s="383">
        <f t="shared" si="218"/>
        <v>0</v>
      </c>
      <c r="TCU59" s="383">
        <f t="shared" si="218"/>
        <v>0</v>
      </c>
      <c r="TCV59" s="383">
        <f t="shared" si="218"/>
        <v>0</v>
      </c>
      <c r="TCW59" s="383">
        <f t="shared" si="218"/>
        <v>0</v>
      </c>
      <c r="TCX59" s="383">
        <f t="shared" si="218"/>
        <v>0</v>
      </c>
      <c r="TCY59" s="383">
        <f t="shared" si="218"/>
        <v>0</v>
      </c>
      <c r="TCZ59" s="383">
        <f t="shared" si="218"/>
        <v>0</v>
      </c>
      <c r="TDA59" s="383">
        <f t="shared" si="218"/>
        <v>0</v>
      </c>
      <c r="TDB59" s="383">
        <f t="shared" si="218"/>
        <v>0</v>
      </c>
      <c r="TDC59" s="383">
        <f t="shared" si="218"/>
        <v>0</v>
      </c>
      <c r="TDD59" s="383">
        <f t="shared" si="218"/>
        <v>0</v>
      </c>
      <c r="TDE59" s="383">
        <f t="shared" si="218"/>
        <v>0</v>
      </c>
      <c r="TDF59" s="383">
        <f t="shared" si="218"/>
        <v>0</v>
      </c>
      <c r="TDG59" s="383">
        <f t="shared" si="218"/>
        <v>0</v>
      </c>
      <c r="TDH59" s="383">
        <f t="shared" si="218"/>
        <v>0</v>
      </c>
      <c r="TDI59" s="383">
        <f t="shared" si="218"/>
        <v>0</v>
      </c>
      <c r="TDJ59" s="383">
        <f t="shared" si="218"/>
        <v>0</v>
      </c>
      <c r="TDK59" s="383">
        <f t="shared" si="218"/>
        <v>0</v>
      </c>
      <c r="TDL59" s="383">
        <f t="shared" si="218"/>
        <v>0</v>
      </c>
      <c r="TDM59" s="383">
        <f t="shared" si="218"/>
        <v>0</v>
      </c>
      <c r="TDN59" s="383">
        <f t="shared" si="218"/>
        <v>0</v>
      </c>
      <c r="TDO59" s="383">
        <f t="shared" si="218"/>
        <v>0</v>
      </c>
      <c r="TDP59" s="383">
        <f t="shared" ref="TDP59:TGA59" si="219">TDP56</f>
        <v>0</v>
      </c>
      <c r="TDQ59" s="383">
        <f t="shared" si="219"/>
        <v>0</v>
      </c>
      <c r="TDR59" s="383">
        <f t="shared" si="219"/>
        <v>0</v>
      </c>
      <c r="TDS59" s="383">
        <f t="shared" si="219"/>
        <v>0</v>
      </c>
      <c r="TDT59" s="383">
        <f t="shared" si="219"/>
        <v>0</v>
      </c>
      <c r="TDU59" s="383">
        <f t="shared" si="219"/>
        <v>0</v>
      </c>
      <c r="TDV59" s="383">
        <f t="shared" si="219"/>
        <v>0</v>
      </c>
      <c r="TDW59" s="383">
        <f t="shared" si="219"/>
        <v>0</v>
      </c>
      <c r="TDX59" s="383">
        <f t="shared" si="219"/>
        <v>0</v>
      </c>
      <c r="TDY59" s="383">
        <f t="shared" si="219"/>
        <v>0</v>
      </c>
      <c r="TDZ59" s="383">
        <f t="shared" si="219"/>
        <v>0</v>
      </c>
      <c r="TEA59" s="383">
        <f t="shared" si="219"/>
        <v>0</v>
      </c>
      <c r="TEB59" s="383">
        <f t="shared" si="219"/>
        <v>0</v>
      </c>
      <c r="TEC59" s="383">
        <f t="shared" si="219"/>
        <v>0</v>
      </c>
      <c r="TED59" s="383">
        <f t="shared" si="219"/>
        <v>0</v>
      </c>
      <c r="TEE59" s="383">
        <f t="shared" si="219"/>
        <v>0</v>
      </c>
      <c r="TEF59" s="383">
        <f t="shared" si="219"/>
        <v>0</v>
      </c>
      <c r="TEG59" s="383">
        <f t="shared" si="219"/>
        <v>0</v>
      </c>
      <c r="TEH59" s="383">
        <f t="shared" si="219"/>
        <v>0</v>
      </c>
      <c r="TEI59" s="383">
        <f t="shared" si="219"/>
        <v>0</v>
      </c>
      <c r="TEJ59" s="383">
        <f t="shared" si="219"/>
        <v>0</v>
      </c>
      <c r="TEK59" s="383">
        <f t="shared" si="219"/>
        <v>0</v>
      </c>
      <c r="TEL59" s="383">
        <f t="shared" si="219"/>
        <v>0</v>
      </c>
      <c r="TEM59" s="383">
        <f t="shared" si="219"/>
        <v>0</v>
      </c>
      <c r="TEN59" s="383">
        <f t="shared" si="219"/>
        <v>0</v>
      </c>
      <c r="TEO59" s="383">
        <f t="shared" si="219"/>
        <v>0</v>
      </c>
      <c r="TEP59" s="383">
        <f t="shared" si="219"/>
        <v>0</v>
      </c>
      <c r="TEQ59" s="383">
        <f t="shared" si="219"/>
        <v>0</v>
      </c>
      <c r="TER59" s="383">
        <f t="shared" si="219"/>
        <v>0</v>
      </c>
      <c r="TES59" s="383">
        <f t="shared" si="219"/>
        <v>0</v>
      </c>
      <c r="TET59" s="383">
        <f t="shared" si="219"/>
        <v>0</v>
      </c>
      <c r="TEU59" s="383">
        <f t="shared" si="219"/>
        <v>0</v>
      </c>
      <c r="TEV59" s="383">
        <f t="shared" si="219"/>
        <v>0</v>
      </c>
      <c r="TEW59" s="383">
        <f t="shared" si="219"/>
        <v>0</v>
      </c>
      <c r="TEX59" s="383">
        <f t="shared" si="219"/>
        <v>0</v>
      </c>
      <c r="TEY59" s="383">
        <f t="shared" si="219"/>
        <v>0</v>
      </c>
      <c r="TEZ59" s="383">
        <f t="shared" si="219"/>
        <v>0</v>
      </c>
      <c r="TFA59" s="383">
        <f t="shared" si="219"/>
        <v>0</v>
      </c>
      <c r="TFB59" s="383">
        <f t="shared" si="219"/>
        <v>0</v>
      </c>
      <c r="TFC59" s="383">
        <f t="shared" si="219"/>
        <v>0</v>
      </c>
      <c r="TFD59" s="383">
        <f t="shared" si="219"/>
        <v>0</v>
      </c>
      <c r="TFE59" s="383">
        <f t="shared" si="219"/>
        <v>0</v>
      </c>
      <c r="TFF59" s="383">
        <f t="shared" si="219"/>
        <v>0</v>
      </c>
      <c r="TFG59" s="383">
        <f t="shared" si="219"/>
        <v>0</v>
      </c>
      <c r="TFH59" s="383">
        <f t="shared" si="219"/>
        <v>0</v>
      </c>
      <c r="TFI59" s="383">
        <f t="shared" si="219"/>
        <v>0</v>
      </c>
      <c r="TFJ59" s="383">
        <f t="shared" si="219"/>
        <v>0</v>
      </c>
      <c r="TFK59" s="383">
        <f t="shared" si="219"/>
        <v>0</v>
      </c>
      <c r="TFL59" s="383">
        <f t="shared" si="219"/>
        <v>0</v>
      </c>
      <c r="TFM59" s="383">
        <f t="shared" si="219"/>
        <v>0</v>
      </c>
      <c r="TFN59" s="383">
        <f t="shared" si="219"/>
        <v>0</v>
      </c>
      <c r="TFO59" s="383">
        <f t="shared" si="219"/>
        <v>0</v>
      </c>
      <c r="TFP59" s="383">
        <f t="shared" si="219"/>
        <v>0</v>
      </c>
      <c r="TFQ59" s="383">
        <f t="shared" si="219"/>
        <v>0</v>
      </c>
      <c r="TFR59" s="383">
        <f t="shared" si="219"/>
        <v>0</v>
      </c>
      <c r="TFS59" s="383">
        <f t="shared" si="219"/>
        <v>0</v>
      </c>
      <c r="TFT59" s="383">
        <f t="shared" si="219"/>
        <v>0</v>
      </c>
      <c r="TFU59" s="383">
        <f t="shared" si="219"/>
        <v>0</v>
      </c>
      <c r="TFV59" s="383">
        <f t="shared" si="219"/>
        <v>0</v>
      </c>
      <c r="TFW59" s="383">
        <f t="shared" si="219"/>
        <v>0</v>
      </c>
      <c r="TFX59" s="383">
        <f t="shared" si="219"/>
        <v>0</v>
      </c>
      <c r="TFY59" s="383">
        <f t="shared" si="219"/>
        <v>0</v>
      </c>
      <c r="TFZ59" s="383">
        <f t="shared" si="219"/>
        <v>0</v>
      </c>
      <c r="TGA59" s="383">
        <f t="shared" si="219"/>
        <v>0</v>
      </c>
      <c r="TGB59" s="383">
        <f t="shared" ref="TGB59:TIM59" si="220">TGB56</f>
        <v>0</v>
      </c>
      <c r="TGC59" s="383">
        <f t="shared" si="220"/>
        <v>0</v>
      </c>
      <c r="TGD59" s="383">
        <f t="shared" si="220"/>
        <v>0</v>
      </c>
      <c r="TGE59" s="383">
        <f t="shared" si="220"/>
        <v>0</v>
      </c>
      <c r="TGF59" s="383">
        <f t="shared" si="220"/>
        <v>0</v>
      </c>
      <c r="TGG59" s="383">
        <f t="shared" si="220"/>
        <v>0</v>
      </c>
      <c r="TGH59" s="383">
        <f t="shared" si="220"/>
        <v>0</v>
      </c>
      <c r="TGI59" s="383">
        <f t="shared" si="220"/>
        <v>0</v>
      </c>
      <c r="TGJ59" s="383">
        <f t="shared" si="220"/>
        <v>0</v>
      </c>
      <c r="TGK59" s="383">
        <f t="shared" si="220"/>
        <v>0</v>
      </c>
      <c r="TGL59" s="383">
        <f t="shared" si="220"/>
        <v>0</v>
      </c>
      <c r="TGM59" s="383">
        <f t="shared" si="220"/>
        <v>0</v>
      </c>
      <c r="TGN59" s="383">
        <f t="shared" si="220"/>
        <v>0</v>
      </c>
      <c r="TGO59" s="383">
        <f t="shared" si="220"/>
        <v>0</v>
      </c>
      <c r="TGP59" s="383">
        <f t="shared" si="220"/>
        <v>0</v>
      </c>
      <c r="TGQ59" s="383">
        <f t="shared" si="220"/>
        <v>0</v>
      </c>
      <c r="TGR59" s="383">
        <f t="shared" si="220"/>
        <v>0</v>
      </c>
      <c r="TGS59" s="383">
        <f t="shared" si="220"/>
        <v>0</v>
      </c>
      <c r="TGT59" s="383">
        <f t="shared" si="220"/>
        <v>0</v>
      </c>
      <c r="TGU59" s="383">
        <f t="shared" si="220"/>
        <v>0</v>
      </c>
      <c r="TGV59" s="383">
        <f t="shared" si="220"/>
        <v>0</v>
      </c>
      <c r="TGW59" s="383">
        <f t="shared" si="220"/>
        <v>0</v>
      </c>
      <c r="TGX59" s="383">
        <f t="shared" si="220"/>
        <v>0</v>
      </c>
      <c r="TGY59" s="383">
        <f t="shared" si="220"/>
        <v>0</v>
      </c>
      <c r="TGZ59" s="383">
        <f t="shared" si="220"/>
        <v>0</v>
      </c>
      <c r="THA59" s="383">
        <f t="shared" si="220"/>
        <v>0</v>
      </c>
      <c r="THB59" s="383">
        <f t="shared" si="220"/>
        <v>0</v>
      </c>
      <c r="THC59" s="383">
        <f t="shared" si="220"/>
        <v>0</v>
      </c>
      <c r="THD59" s="383">
        <f t="shared" si="220"/>
        <v>0</v>
      </c>
      <c r="THE59" s="383">
        <f t="shared" si="220"/>
        <v>0</v>
      </c>
      <c r="THF59" s="383">
        <f t="shared" si="220"/>
        <v>0</v>
      </c>
      <c r="THG59" s="383">
        <f t="shared" si="220"/>
        <v>0</v>
      </c>
      <c r="THH59" s="383">
        <f t="shared" si="220"/>
        <v>0</v>
      </c>
      <c r="THI59" s="383">
        <f t="shared" si="220"/>
        <v>0</v>
      </c>
      <c r="THJ59" s="383">
        <f t="shared" si="220"/>
        <v>0</v>
      </c>
      <c r="THK59" s="383">
        <f t="shared" si="220"/>
        <v>0</v>
      </c>
      <c r="THL59" s="383">
        <f t="shared" si="220"/>
        <v>0</v>
      </c>
      <c r="THM59" s="383">
        <f t="shared" si="220"/>
        <v>0</v>
      </c>
      <c r="THN59" s="383">
        <f t="shared" si="220"/>
        <v>0</v>
      </c>
      <c r="THO59" s="383">
        <f t="shared" si="220"/>
        <v>0</v>
      </c>
      <c r="THP59" s="383">
        <f t="shared" si="220"/>
        <v>0</v>
      </c>
      <c r="THQ59" s="383">
        <f t="shared" si="220"/>
        <v>0</v>
      </c>
      <c r="THR59" s="383">
        <f t="shared" si="220"/>
        <v>0</v>
      </c>
      <c r="THS59" s="383">
        <f t="shared" si="220"/>
        <v>0</v>
      </c>
      <c r="THT59" s="383">
        <f t="shared" si="220"/>
        <v>0</v>
      </c>
      <c r="THU59" s="383">
        <f t="shared" si="220"/>
        <v>0</v>
      </c>
      <c r="THV59" s="383">
        <f t="shared" si="220"/>
        <v>0</v>
      </c>
      <c r="THW59" s="383">
        <f t="shared" si="220"/>
        <v>0</v>
      </c>
      <c r="THX59" s="383">
        <f t="shared" si="220"/>
        <v>0</v>
      </c>
      <c r="THY59" s="383">
        <f t="shared" si="220"/>
        <v>0</v>
      </c>
      <c r="THZ59" s="383">
        <f t="shared" si="220"/>
        <v>0</v>
      </c>
      <c r="TIA59" s="383">
        <f t="shared" si="220"/>
        <v>0</v>
      </c>
      <c r="TIB59" s="383">
        <f t="shared" si="220"/>
        <v>0</v>
      </c>
      <c r="TIC59" s="383">
        <f t="shared" si="220"/>
        <v>0</v>
      </c>
      <c r="TID59" s="383">
        <f t="shared" si="220"/>
        <v>0</v>
      </c>
      <c r="TIE59" s="383">
        <f t="shared" si="220"/>
        <v>0</v>
      </c>
      <c r="TIF59" s="383">
        <f t="shared" si="220"/>
        <v>0</v>
      </c>
      <c r="TIG59" s="383">
        <f t="shared" si="220"/>
        <v>0</v>
      </c>
      <c r="TIH59" s="383">
        <f t="shared" si="220"/>
        <v>0</v>
      </c>
      <c r="TII59" s="383">
        <f t="shared" si="220"/>
        <v>0</v>
      </c>
      <c r="TIJ59" s="383">
        <f t="shared" si="220"/>
        <v>0</v>
      </c>
      <c r="TIK59" s="383">
        <f t="shared" si="220"/>
        <v>0</v>
      </c>
      <c r="TIL59" s="383">
        <f t="shared" si="220"/>
        <v>0</v>
      </c>
      <c r="TIM59" s="383">
        <f t="shared" si="220"/>
        <v>0</v>
      </c>
      <c r="TIN59" s="383">
        <f t="shared" ref="TIN59:TKY59" si="221">TIN56</f>
        <v>0</v>
      </c>
      <c r="TIO59" s="383">
        <f t="shared" si="221"/>
        <v>0</v>
      </c>
      <c r="TIP59" s="383">
        <f t="shared" si="221"/>
        <v>0</v>
      </c>
      <c r="TIQ59" s="383">
        <f t="shared" si="221"/>
        <v>0</v>
      </c>
      <c r="TIR59" s="383">
        <f t="shared" si="221"/>
        <v>0</v>
      </c>
      <c r="TIS59" s="383">
        <f t="shared" si="221"/>
        <v>0</v>
      </c>
      <c r="TIT59" s="383">
        <f t="shared" si="221"/>
        <v>0</v>
      </c>
      <c r="TIU59" s="383">
        <f t="shared" si="221"/>
        <v>0</v>
      </c>
      <c r="TIV59" s="383">
        <f t="shared" si="221"/>
        <v>0</v>
      </c>
      <c r="TIW59" s="383">
        <f t="shared" si="221"/>
        <v>0</v>
      </c>
      <c r="TIX59" s="383">
        <f t="shared" si="221"/>
        <v>0</v>
      </c>
      <c r="TIY59" s="383">
        <f t="shared" si="221"/>
        <v>0</v>
      </c>
      <c r="TIZ59" s="383">
        <f t="shared" si="221"/>
        <v>0</v>
      </c>
      <c r="TJA59" s="383">
        <f t="shared" si="221"/>
        <v>0</v>
      </c>
      <c r="TJB59" s="383">
        <f t="shared" si="221"/>
        <v>0</v>
      </c>
      <c r="TJC59" s="383">
        <f t="shared" si="221"/>
        <v>0</v>
      </c>
      <c r="TJD59" s="383">
        <f t="shared" si="221"/>
        <v>0</v>
      </c>
      <c r="TJE59" s="383">
        <f t="shared" si="221"/>
        <v>0</v>
      </c>
      <c r="TJF59" s="383">
        <f t="shared" si="221"/>
        <v>0</v>
      </c>
      <c r="TJG59" s="383">
        <f t="shared" si="221"/>
        <v>0</v>
      </c>
      <c r="TJH59" s="383">
        <f t="shared" si="221"/>
        <v>0</v>
      </c>
      <c r="TJI59" s="383">
        <f t="shared" si="221"/>
        <v>0</v>
      </c>
      <c r="TJJ59" s="383">
        <f t="shared" si="221"/>
        <v>0</v>
      </c>
      <c r="TJK59" s="383">
        <f t="shared" si="221"/>
        <v>0</v>
      </c>
      <c r="TJL59" s="383">
        <f t="shared" si="221"/>
        <v>0</v>
      </c>
      <c r="TJM59" s="383">
        <f t="shared" si="221"/>
        <v>0</v>
      </c>
      <c r="TJN59" s="383">
        <f t="shared" si="221"/>
        <v>0</v>
      </c>
      <c r="TJO59" s="383">
        <f t="shared" si="221"/>
        <v>0</v>
      </c>
      <c r="TJP59" s="383">
        <f t="shared" si="221"/>
        <v>0</v>
      </c>
      <c r="TJQ59" s="383">
        <f t="shared" si="221"/>
        <v>0</v>
      </c>
      <c r="TJR59" s="383">
        <f t="shared" si="221"/>
        <v>0</v>
      </c>
      <c r="TJS59" s="383">
        <f t="shared" si="221"/>
        <v>0</v>
      </c>
      <c r="TJT59" s="383">
        <f t="shared" si="221"/>
        <v>0</v>
      </c>
      <c r="TJU59" s="383">
        <f t="shared" si="221"/>
        <v>0</v>
      </c>
      <c r="TJV59" s="383">
        <f t="shared" si="221"/>
        <v>0</v>
      </c>
      <c r="TJW59" s="383">
        <f t="shared" si="221"/>
        <v>0</v>
      </c>
      <c r="TJX59" s="383">
        <f t="shared" si="221"/>
        <v>0</v>
      </c>
      <c r="TJY59" s="383">
        <f t="shared" si="221"/>
        <v>0</v>
      </c>
      <c r="TJZ59" s="383">
        <f t="shared" si="221"/>
        <v>0</v>
      </c>
      <c r="TKA59" s="383">
        <f t="shared" si="221"/>
        <v>0</v>
      </c>
      <c r="TKB59" s="383">
        <f t="shared" si="221"/>
        <v>0</v>
      </c>
      <c r="TKC59" s="383">
        <f t="shared" si="221"/>
        <v>0</v>
      </c>
      <c r="TKD59" s="383">
        <f t="shared" si="221"/>
        <v>0</v>
      </c>
      <c r="TKE59" s="383">
        <f t="shared" si="221"/>
        <v>0</v>
      </c>
      <c r="TKF59" s="383">
        <f t="shared" si="221"/>
        <v>0</v>
      </c>
      <c r="TKG59" s="383">
        <f t="shared" si="221"/>
        <v>0</v>
      </c>
      <c r="TKH59" s="383">
        <f t="shared" si="221"/>
        <v>0</v>
      </c>
      <c r="TKI59" s="383">
        <f t="shared" si="221"/>
        <v>0</v>
      </c>
      <c r="TKJ59" s="383">
        <f t="shared" si="221"/>
        <v>0</v>
      </c>
      <c r="TKK59" s="383">
        <f t="shared" si="221"/>
        <v>0</v>
      </c>
      <c r="TKL59" s="383">
        <f t="shared" si="221"/>
        <v>0</v>
      </c>
      <c r="TKM59" s="383">
        <f t="shared" si="221"/>
        <v>0</v>
      </c>
      <c r="TKN59" s="383">
        <f t="shared" si="221"/>
        <v>0</v>
      </c>
      <c r="TKO59" s="383">
        <f t="shared" si="221"/>
        <v>0</v>
      </c>
      <c r="TKP59" s="383">
        <f t="shared" si="221"/>
        <v>0</v>
      </c>
      <c r="TKQ59" s="383">
        <f t="shared" si="221"/>
        <v>0</v>
      </c>
      <c r="TKR59" s="383">
        <f t="shared" si="221"/>
        <v>0</v>
      </c>
      <c r="TKS59" s="383">
        <f t="shared" si="221"/>
        <v>0</v>
      </c>
      <c r="TKT59" s="383">
        <f t="shared" si="221"/>
        <v>0</v>
      </c>
      <c r="TKU59" s="383">
        <f t="shared" si="221"/>
        <v>0</v>
      </c>
      <c r="TKV59" s="383">
        <f t="shared" si="221"/>
        <v>0</v>
      </c>
      <c r="TKW59" s="383">
        <f t="shared" si="221"/>
        <v>0</v>
      </c>
      <c r="TKX59" s="383">
        <f t="shared" si="221"/>
        <v>0</v>
      </c>
      <c r="TKY59" s="383">
        <f t="shared" si="221"/>
        <v>0</v>
      </c>
      <c r="TKZ59" s="383">
        <f t="shared" ref="TKZ59:TNK59" si="222">TKZ56</f>
        <v>0</v>
      </c>
      <c r="TLA59" s="383">
        <f t="shared" si="222"/>
        <v>0</v>
      </c>
      <c r="TLB59" s="383">
        <f t="shared" si="222"/>
        <v>0</v>
      </c>
      <c r="TLC59" s="383">
        <f t="shared" si="222"/>
        <v>0</v>
      </c>
      <c r="TLD59" s="383">
        <f t="shared" si="222"/>
        <v>0</v>
      </c>
      <c r="TLE59" s="383">
        <f t="shared" si="222"/>
        <v>0</v>
      </c>
      <c r="TLF59" s="383">
        <f t="shared" si="222"/>
        <v>0</v>
      </c>
      <c r="TLG59" s="383">
        <f t="shared" si="222"/>
        <v>0</v>
      </c>
      <c r="TLH59" s="383">
        <f t="shared" si="222"/>
        <v>0</v>
      </c>
      <c r="TLI59" s="383">
        <f t="shared" si="222"/>
        <v>0</v>
      </c>
      <c r="TLJ59" s="383">
        <f t="shared" si="222"/>
        <v>0</v>
      </c>
      <c r="TLK59" s="383">
        <f t="shared" si="222"/>
        <v>0</v>
      </c>
      <c r="TLL59" s="383">
        <f t="shared" si="222"/>
        <v>0</v>
      </c>
      <c r="TLM59" s="383">
        <f t="shared" si="222"/>
        <v>0</v>
      </c>
      <c r="TLN59" s="383">
        <f t="shared" si="222"/>
        <v>0</v>
      </c>
      <c r="TLO59" s="383">
        <f t="shared" si="222"/>
        <v>0</v>
      </c>
      <c r="TLP59" s="383">
        <f t="shared" si="222"/>
        <v>0</v>
      </c>
      <c r="TLQ59" s="383">
        <f t="shared" si="222"/>
        <v>0</v>
      </c>
      <c r="TLR59" s="383">
        <f t="shared" si="222"/>
        <v>0</v>
      </c>
      <c r="TLS59" s="383">
        <f t="shared" si="222"/>
        <v>0</v>
      </c>
      <c r="TLT59" s="383">
        <f t="shared" si="222"/>
        <v>0</v>
      </c>
      <c r="TLU59" s="383">
        <f t="shared" si="222"/>
        <v>0</v>
      </c>
      <c r="TLV59" s="383">
        <f t="shared" si="222"/>
        <v>0</v>
      </c>
      <c r="TLW59" s="383">
        <f t="shared" si="222"/>
        <v>0</v>
      </c>
      <c r="TLX59" s="383">
        <f t="shared" si="222"/>
        <v>0</v>
      </c>
      <c r="TLY59" s="383">
        <f t="shared" si="222"/>
        <v>0</v>
      </c>
      <c r="TLZ59" s="383">
        <f t="shared" si="222"/>
        <v>0</v>
      </c>
      <c r="TMA59" s="383">
        <f t="shared" si="222"/>
        <v>0</v>
      </c>
      <c r="TMB59" s="383">
        <f t="shared" si="222"/>
        <v>0</v>
      </c>
      <c r="TMC59" s="383">
        <f t="shared" si="222"/>
        <v>0</v>
      </c>
      <c r="TMD59" s="383">
        <f t="shared" si="222"/>
        <v>0</v>
      </c>
      <c r="TME59" s="383">
        <f t="shared" si="222"/>
        <v>0</v>
      </c>
      <c r="TMF59" s="383">
        <f t="shared" si="222"/>
        <v>0</v>
      </c>
      <c r="TMG59" s="383">
        <f t="shared" si="222"/>
        <v>0</v>
      </c>
      <c r="TMH59" s="383">
        <f t="shared" si="222"/>
        <v>0</v>
      </c>
      <c r="TMI59" s="383">
        <f t="shared" si="222"/>
        <v>0</v>
      </c>
      <c r="TMJ59" s="383">
        <f t="shared" si="222"/>
        <v>0</v>
      </c>
      <c r="TMK59" s="383">
        <f t="shared" si="222"/>
        <v>0</v>
      </c>
      <c r="TML59" s="383">
        <f t="shared" si="222"/>
        <v>0</v>
      </c>
      <c r="TMM59" s="383">
        <f t="shared" si="222"/>
        <v>0</v>
      </c>
      <c r="TMN59" s="383">
        <f t="shared" si="222"/>
        <v>0</v>
      </c>
      <c r="TMO59" s="383">
        <f t="shared" si="222"/>
        <v>0</v>
      </c>
      <c r="TMP59" s="383">
        <f t="shared" si="222"/>
        <v>0</v>
      </c>
      <c r="TMQ59" s="383">
        <f t="shared" si="222"/>
        <v>0</v>
      </c>
      <c r="TMR59" s="383">
        <f t="shared" si="222"/>
        <v>0</v>
      </c>
      <c r="TMS59" s="383">
        <f t="shared" si="222"/>
        <v>0</v>
      </c>
      <c r="TMT59" s="383">
        <f t="shared" si="222"/>
        <v>0</v>
      </c>
      <c r="TMU59" s="383">
        <f t="shared" si="222"/>
        <v>0</v>
      </c>
      <c r="TMV59" s="383">
        <f t="shared" si="222"/>
        <v>0</v>
      </c>
      <c r="TMW59" s="383">
        <f t="shared" si="222"/>
        <v>0</v>
      </c>
      <c r="TMX59" s="383">
        <f t="shared" si="222"/>
        <v>0</v>
      </c>
      <c r="TMY59" s="383">
        <f t="shared" si="222"/>
        <v>0</v>
      </c>
      <c r="TMZ59" s="383">
        <f t="shared" si="222"/>
        <v>0</v>
      </c>
      <c r="TNA59" s="383">
        <f t="shared" si="222"/>
        <v>0</v>
      </c>
      <c r="TNB59" s="383">
        <f t="shared" si="222"/>
        <v>0</v>
      </c>
      <c r="TNC59" s="383">
        <f t="shared" si="222"/>
        <v>0</v>
      </c>
      <c r="TND59" s="383">
        <f t="shared" si="222"/>
        <v>0</v>
      </c>
      <c r="TNE59" s="383">
        <f t="shared" si="222"/>
        <v>0</v>
      </c>
      <c r="TNF59" s="383">
        <f t="shared" si="222"/>
        <v>0</v>
      </c>
      <c r="TNG59" s="383">
        <f t="shared" si="222"/>
        <v>0</v>
      </c>
      <c r="TNH59" s="383">
        <f t="shared" si="222"/>
        <v>0</v>
      </c>
      <c r="TNI59" s="383">
        <f t="shared" si="222"/>
        <v>0</v>
      </c>
      <c r="TNJ59" s="383">
        <f t="shared" si="222"/>
        <v>0</v>
      </c>
      <c r="TNK59" s="383">
        <f t="shared" si="222"/>
        <v>0</v>
      </c>
      <c r="TNL59" s="383">
        <f t="shared" ref="TNL59:TPW59" si="223">TNL56</f>
        <v>0</v>
      </c>
      <c r="TNM59" s="383">
        <f t="shared" si="223"/>
        <v>0</v>
      </c>
      <c r="TNN59" s="383">
        <f t="shared" si="223"/>
        <v>0</v>
      </c>
      <c r="TNO59" s="383">
        <f t="shared" si="223"/>
        <v>0</v>
      </c>
      <c r="TNP59" s="383">
        <f t="shared" si="223"/>
        <v>0</v>
      </c>
      <c r="TNQ59" s="383">
        <f t="shared" si="223"/>
        <v>0</v>
      </c>
      <c r="TNR59" s="383">
        <f t="shared" si="223"/>
        <v>0</v>
      </c>
      <c r="TNS59" s="383">
        <f t="shared" si="223"/>
        <v>0</v>
      </c>
      <c r="TNT59" s="383">
        <f t="shared" si="223"/>
        <v>0</v>
      </c>
      <c r="TNU59" s="383">
        <f t="shared" si="223"/>
        <v>0</v>
      </c>
      <c r="TNV59" s="383">
        <f t="shared" si="223"/>
        <v>0</v>
      </c>
      <c r="TNW59" s="383">
        <f t="shared" si="223"/>
        <v>0</v>
      </c>
      <c r="TNX59" s="383">
        <f t="shared" si="223"/>
        <v>0</v>
      </c>
      <c r="TNY59" s="383">
        <f t="shared" si="223"/>
        <v>0</v>
      </c>
      <c r="TNZ59" s="383">
        <f t="shared" si="223"/>
        <v>0</v>
      </c>
      <c r="TOA59" s="383">
        <f t="shared" si="223"/>
        <v>0</v>
      </c>
      <c r="TOB59" s="383">
        <f t="shared" si="223"/>
        <v>0</v>
      </c>
      <c r="TOC59" s="383">
        <f t="shared" si="223"/>
        <v>0</v>
      </c>
      <c r="TOD59" s="383">
        <f t="shared" si="223"/>
        <v>0</v>
      </c>
      <c r="TOE59" s="383">
        <f t="shared" si="223"/>
        <v>0</v>
      </c>
      <c r="TOF59" s="383">
        <f t="shared" si="223"/>
        <v>0</v>
      </c>
      <c r="TOG59" s="383">
        <f t="shared" si="223"/>
        <v>0</v>
      </c>
      <c r="TOH59" s="383">
        <f t="shared" si="223"/>
        <v>0</v>
      </c>
      <c r="TOI59" s="383">
        <f t="shared" si="223"/>
        <v>0</v>
      </c>
      <c r="TOJ59" s="383">
        <f t="shared" si="223"/>
        <v>0</v>
      </c>
      <c r="TOK59" s="383">
        <f t="shared" si="223"/>
        <v>0</v>
      </c>
      <c r="TOL59" s="383">
        <f t="shared" si="223"/>
        <v>0</v>
      </c>
      <c r="TOM59" s="383">
        <f t="shared" si="223"/>
        <v>0</v>
      </c>
      <c r="TON59" s="383">
        <f t="shared" si="223"/>
        <v>0</v>
      </c>
      <c r="TOO59" s="383">
        <f t="shared" si="223"/>
        <v>0</v>
      </c>
      <c r="TOP59" s="383">
        <f t="shared" si="223"/>
        <v>0</v>
      </c>
      <c r="TOQ59" s="383">
        <f t="shared" si="223"/>
        <v>0</v>
      </c>
      <c r="TOR59" s="383">
        <f t="shared" si="223"/>
        <v>0</v>
      </c>
      <c r="TOS59" s="383">
        <f t="shared" si="223"/>
        <v>0</v>
      </c>
      <c r="TOT59" s="383">
        <f t="shared" si="223"/>
        <v>0</v>
      </c>
      <c r="TOU59" s="383">
        <f t="shared" si="223"/>
        <v>0</v>
      </c>
      <c r="TOV59" s="383">
        <f t="shared" si="223"/>
        <v>0</v>
      </c>
      <c r="TOW59" s="383">
        <f t="shared" si="223"/>
        <v>0</v>
      </c>
      <c r="TOX59" s="383">
        <f t="shared" si="223"/>
        <v>0</v>
      </c>
      <c r="TOY59" s="383">
        <f t="shared" si="223"/>
        <v>0</v>
      </c>
      <c r="TOZ59" s="383">
        <f t="shared" si="223"/>
        <v>0</v>
      </c>
      <c r="TPA59" s="383">
        <f t="shared" si="223"/>
        <v>0</v>
      </c>
      <c r="TPB59" s="383">
        <f t="shared" si="223"/>
        <v>0</v>
      </c>
      <c r="TPC59" s="383">
        <f t="shared" si="223"/>
        <v>0</v>
      </c>
      <c r="TPD59" s="383">
        <f t="shared" si="223"/>
        <v>0</v>
      </c>
      <c r="TPE59" s="383">
        <f t="shared" si="223"/>
        <v>0</v>
      </c>
      <c r="TPF59" s="383">
        <f t="shared" si="223"/>
        <v>0</v>
      </c>
      <c r="TPG59" s="383">
        <f t="shared" si="223"/>
        <v>0</v>
      </c>
      <c r="TPH59" s="383">
        <f t="shared" si="223"/>
        <v>0</v>
      </c>
      <c r="TPI59" s="383">
        <f t="shared" si="223"/>
        <v>0</v>
      </c>
      <c r="TPJ59" s="383">
        <f t="shared" si="223"/>
        <v>0</v>
      </c>
      <c r="TPK59" s="383">
        <f t="shared" si="223"/>
        <v>0</v>
      </c>
      <c r="TPL59" s="383">
        <f t="shared" si="223"/>
        <v>0</v>
      </c>
      <c r="TPM59" s="383">
        <f t="shared" si="223"/>
        <v>0</v>
      </c>
      <c r="TPN59" s="383">
        <f t="shared" si="223"/>
        <v>0</v>
      </c>
      <c r="TPO59" s="383">
        <f t="shared" si="223"/>
        <v>0</v>
      </c>
      <c r="TPP59" s="383">
        <f t="shared" si="223"/>
        <v>0</v>
      </c>
      <c r="TPQ59" s="383">
        <f t="shared" si="223"/>
        <v>0</v>
      </c>
      <c r="TPR59" s="383">
        <f t="shared" si="223"/>
        <v>0</v>
      </c>
      <c r="TPS59" s="383">
        <f t="shared" si="223"/>
        <v>0</v>
      </c>
      <c r="TPT59" s="383">
        <f t="shared" si="223"/>
        <v>0</v>
      </c>
      <c r="TPU59" s="383">
        <f t="shared" si="223"/>
        <v>0</v>
      </c>
      <c r="TPV59" s="383">
        <f t="shared" si="223"/>
        <v>0</v>
      </c>
      <c r="TPW59" s="383">
        <f t="shared" si="223"/>
        <v>0</v>
      </c>
      <c r="TPX59" s="383">
        <f t="shared" ref="TPX59:TSI59" si="224">TPX56</f>
        <v>0</v>
      </c>
      <c r="TPY59" s="383">
        <f t="shared" si="224"/>
        <v>0</v>
      </c>
      <c r="TPZ59" s="383">
        <f t="shared" si="224"/>
        <v>0</v>
      </c>
      <c r="TQA59" s="383">
        <f t="shared" si="224"/>
        <v>0</v>
      </c>
      <c r="TQB59" s="383">
        <f t="shared" si="224"/>
        <v>0</v>
      </c>
      <c r="TQC59" s="383">
        <f t="shared" si="224"/>
        <v>0</v>
      </c>
      <c r="TQD59" s="383">
        <f t="shared" si="224"/>
        <v>0</v>
      </c>
      <c r="TQE59" s="383">
        <f t="shared" si="224"/>
        <v>0</v>
      </c>
      <c r="TQF59" s="383">
        <f t="shared" si="224"/>
        <v>0</v>
      </c>
      <c r="TQG59" s="383">
        <f t="shared" si="224"/>
        <v>0</v>
      </c>
      <c r="TQH59" s="383">
        <f t="shared" si="224"/>
        <v>0</v>
      </c>
      <c r="TQI59" s="383">
        <f t="shared" si="224"/>
        <v>0</v>
      </c>
      <c r="TQJ59" s="383">
        <f t="shared" si="224"/>
        <v>0</v>
      </c>
      <c r="TQK59" s="383">
        <f t="shared" si="224"/>
        <v>0</v>
      </c>
      <c r="TQL59" s="383">
        <f t="shared" si="224"/>
        <v>0</v>
      </c>
      <c r="TQM59" s="383">
        <f t="shared" si="224"/>
        <v>0</v>
      </c>
      <c r="TQN59" s="383">
        <f t="shared" si="224"/>
        <v>0</v>
      </c>
      <c r="TQO59" s="383">
        <f t="shared" si="224"/>
        <v>0</v>
      </c>
      <c r="TQP59" s="383">
        <f t="shared" si="224"/>
        <v>0</v>
      </c>
      <c r="TQQ59" s="383">
        <f t="shared" si="224"/>
        <v>0</v>
      </c>
      <c r="TQR59" s="383">
        <f t="shared" si="224"/>
        <v>0</v>
      </c>
      <c r="TQS59" s="383">
        <f t="shared" si="224"/>
        <v>0</v>
      </c>
      <c r="TQT59" s="383">
        <f t="shared" si="224"/>
        <v>0</v>
      </c>
      <c r="TQU59" s="383">
        <f t="shared" si="224"/>
        <v>0</v>
      </c>
      <c r="TQV59" s="383">
        <f t="shared" si="224"/>
        <v>0</v>
      </c>
      <c r="TQW59" s="383">
        <f t="shared" si="224"/>
        <v>0</v>
      </c>
      <c r="TQX59" s="383">
        <f t="shared" si="224"/>
        <v>0</v>
      </c>
      <c r="TQY59" s="383">
        <f t="shared" si="224"/>
        <v>0</v>
      </c>
      <c r="TQZ59" s="383">
        <f t="shared" si="224"/>
        <v>0</v>
      </c>
      <c r="TRA59" s="383">
        <f t="shared" si="224"/>
        <v>0</v>
      </c>
      <c r="TRB59" s="383">
        <f t="shared" si="224"/>
        <v>0</v>
      </c>
      <c r="TRC59" s="383">
        <f t="shared" si="224"/>
        <v>0</v>
      </c>
      <c r="TRD59" s="383">
        <f t="shared" si="224"/>
        <v>0</v>
      </c>
      <c r="TRE59" s="383">
        <f t="shared" si="224"/>
        <v>0</v>
      </c>
      <c r="TRF59" s="383">
        <f t="shared" si="224"/>
        <v>0</v>
      </c>
      <c r="TRG59" s="383">
        <f t="shared" si="224"/>
        <v>0</v>
      </c>
      <c r="TRH59" s="383">
        <f t="shared" si="224"/>
        <v>0</v>
      </c>
      <c r="TRI59" s="383">
        <f t="shared" si="224"/>
        <v>0</v>
      </c>
      <c r="TRJ59" s="383">
        <f t="shared" si="224"/>
        <v>0</v>
      </c>
      <c r="TRK59" s="383">
        <f t="shared" si="224"/>
        <v>0</v>
      </c>
      <c r="TRL59" s="383">
        <f t="shared" si="224"/>
        <v>0</v>
      </c>
      <c r="TRM59" s="383">
        <f t="shared" si="224"/>
        <v>0</v>
      </c>
      <c r="TRN59" s="383">
        <f t="shared" si="224"/>
        <v>0</v>
      </c>
      <c r="TRO59" s="383">
        <f t="shared" si="224"/>
        <v>0</v>
      </c>
      <c r="TRP59" s="383">
        <f t="shared" si="224"/>
        <v>0</v>
      </c>
      <c r="TRQ59" s="383">
        <f t="shared" si="224"/>
        <v>0</v>
      </c>
      <c r="TRR59" s="383">
        <f t="shared" si="224"/>
        <v>0</v>
      </c>
      <c r="TRS59" s="383">
        <f t="shared" si="224"/>
        <v>0</v>
      </c>
      <c r="TRT59" s="383">
        <f t="shared" si="224"/>
        <v>0</v>
      </c>
      <c r="TRU59" s="383">
        <f t="shared" si="224"/>
        <v>0</v>
      </c>
      <c r="TRV59" s="383">
        <f t="shared" si="224"/>
        <v>0</v>
      </c>
      <c r="TRW59" s="383">
        <f t="shared" si="224"/>
        <v>0</v>
      </c>
      <c r="TRX59" s="383">
        <f t="shared" si="224"/>
        <v>0</v>
      </c>
      <c r="TRY59" s="383">
        <f t="shared" si="224"/>
        <v>0</v>
      </c>
      <c r="TRZ59" s="383">
        <f t="shared" si="224"/>
        <v>0</v>
      </c>
      <c r="TSA59" s="383">
        <f t="shared" si="224"/>
        <v>0</v>
      </c>
      <c r="TSB59" s="383">
        <f t="shared" si="224"/>
        <v>0</v>
      </c>
      <c r="TSC59" s="383">
        <f t="shared" si="224"/>
        <v>0</v>
      </c>
      <c r="TSD59" s="383">
        <f t="shared" si="224"/>
        <v>0</v>
      </c>
      <c r="TSE59" s="383">
        <f t="shared" si="224"/>
        <v>0</v>
      </c>
      <c r="TSF59" s="383">
        <f t="shared" si="224"/>
        <v>0</v>
      </c>
      <c r="TSG59" s="383">
        <f t="shared" si="224"/>
        <v>0</v>
      </c>
      <c r="TSH59" s="383">
        <f t="shared" si="224"/>
        <v>0</v>
      </c>
      <c r="TSI59" s="383">
        <f t="shared" si="224"/>
        <v>0</v>
      </c>
      <c r="TSJ59" s="383">
        <f t="shared" ref="TSJ59:TUU59" si="225">TSJ56</f>
        <v>0</v>
      </c>
      <c r="TSK59" s="383">
        <f t="shared" si="225"/>
        <v>0</v>
      </c>
      <c r="TSL59" s="383">
        <f t="shared" si="225"/>
        <v>0</v>
      </c>
      <c r="TSM59" s="383">
        <f t="shared" si="225"/>
        <v>0</v>
      </c>
      <c r="TSN59" s="383">
        <f t="shared" si="225"/>
        <v>0</v>
      </c>
      <c r="TSO59" s="383">
        <f t="shared" si="225"/>
        <v>0</v>
      </c>
      <c r="TSP59" s="383">
        <f t="shared" si="225"/>
        <v>0</v>
      </c>
      <c r="TSQ59" s="383">
        <f t="shared" si="225"/>
        <v>0</v>
      </c>
      <c r="TSR59" s="383">
        <f t="shared" si="225"/>
        <v>0</v>
      </c>
      <c r="TSS59" s="383">
        <f t="shared" si="225"/>
        <v>0</v>
      </c>
      <c r="TST59" s="383">
        <f t="shared" si="225"/>
        <v>0</v>
      </c>
      <c r="TSU59" s="383">
        <f t="shared" si="225"/>
        <v>0</v>
      </c>
      <c r="TSV59" s="383">
        <f t="shared" si="225"/>
        <v>0</v>
      </c>
      <c r="TSW59" s="383">
        <f t="shared" si="225"/>
        <v>0</v>
      </c>
      <c r="TSX59" s="383">
        <f t="shared" si="225"/>
        <v>0</v>
      </c>
      <c r="TSY59" s="383">
        <f t="shared" si="225"/>
        <v>0</v>
      </c>
      <c r="TSZ59" s="383">
        <f t="shared" si="225"/>
        <v>0</v>
      </c>
      <c r="TTA59" s="383">
        <f t="shared" si="225"/>
        <v>0</v>
      </c>
      <c r="TTB59" s="383">
        <f t="shared" si="225"/>
        <v>0</v>
      </c>
      <c r="TTC59" s="383">
        <f t="shared" si="225"/>
        <v>0</v>
      </c>
      <c r="TTD59" s="383">
        <f t="shared" si="225"/>
        <v>0</v>
      </c>
      <c r="TTE59" s="383">
        <f t="shared" si="225"/>
        <v>0</v>
      </c>
      <c r="TTF59" s="383">
        <f t="shared" si="225"/>
        <v>0</v>
      </c>
      <c r="TTG59" s="383">
        <f t="shared" si="225"/>
        <v>0</v>
      </c>
      <c r="TTH59" s="383">
        <f t="shared" si="225"/>
        <v>0</v>
      </c>
      <c r="TTI59" s="383">
        <f t="shared" si="225"/>
        <v>0</v>
      </c>
      <c r="TTJ59" s="383">
        <f t="shared" si="225"/>
        <v>0</v>
      </c>
      <c r="TTK59" s="383">
        <f t="shared" si="225"/>
        <v>0</v>
      </c>
      <c r="TTL59" s="383">
        <f t="shared" si="225"/>
        <v>0</v>
      </c>
      <c r="TTM59" s="383">
        <f t="shared" si="225"/>
        <v>0</v>
      </c>
      <c r="TTN59" s="383">
        <f t="shared" si="225"/>
        <v>0</v>
      </c>
      <c r="TTO59" s="383">
        <f t="shared" si="225"/>
        <v>0</v>
      </c>
      <c r="TTP59" s="383">
        <f t="shared" si="225"/>
        <v>0</v>
      </c>
      <c r="TTQ59" s="383">
        <f t="shared" si="225"/>
        <v>0</v>
      </c>
      <c r="TTR59" s="383">
        <f t="shared" si="225"/>
        <v>0</v>
      </c>
      <c r="TTS59" s="383">
        <f t="shared" si="225"/>
        <v>0</v>
      </c>
      <c r="TTT59" s="383">
        <f t="shared" si="225"/>
        <v>0</v>
      </c>
      <c r="TTU59" s="383">
        <f t="shared" si="225"/>
        <v>0</v>
      </c>
      <c r="TTV59" s="383">
        <f t="shared" si="225"/>
        <v>0</v>
      </c>
      <c r="TTW59" s="383">
        <f t="shared" si="225"/>
        <v>0</v>
      </c>
      <c r="TTX59" s="383">
        <f t="shared" si="225"/>
        <v>0</v>
      </c>
      <c r="TTY59" s="383">
        <f t="shared" si="225"/>
        <v>0</v>
      </c>
      <c r="TTZ59" s="383">
        <f t="shared" si="225"/>
        <v>0</v>
      </c>
      <c r="TUA59" s="383">
        <f t="shared" si="225"/>
        <v>0</v>
      </c>
      <c r="TUB59" s="383">
        <f t="shared" si="225"/>
        <v>0</v>
      </c>
      <c r="TUC59" s="383">
        <f t="shared" si="225"/>
        <v>0</v>
      </c>
      <c r="TUD59" s="383">
        <f t="shared" si="225"/>
        <v>0</v>
      </c>
      <c r="TUE59" s="383">
        <f t="shared" si="225"/>
        <v>0</v>
      </c>
      <c r="TUF59" s="383">
        <f t="shared" si="225"/>
        <v>0</v>
      </c>
      <c r="TUG59" s="383">
        <f t="shared" si="225"/>
        <v>0</v>
      </c>
      <c r="TUH59" s="383">
        <f t="shared" si="225"/>
        <v>0</v>
      </c>
      <c r="TUI59" s="383">
        <f t="shared" si="225"/>
        <v>0</v>
      </c>
      <c r="TUJ59" s="383">
        <f t="shared" si="225"/>
        <v>0</v>
      </c>
      <c r="TUK59" s="383">
        <f t="shared" si="225"/>
        <v>0</v>
      </c>
      <c r="TUL59" s="383">
        <f t="shared" si="225"/>
        <v>0</v>
      </c>
      <c r="TUM59" s="383">
        <f t="shared" si="225"/>
        <v>0</v>
      </c>
      <c r="TUN59" s="383">
        <f t="shared" si="225"/>
        <v>0</v>
      </c>
      <c r="TUO59" s="383">
        <f t="shared" si="225"/>
        <v>0</v>
      </c>
      <c r="TUP59" s="383">
        <f t="shared" si="225"/>
        <v>0</v>
      </c>
      <c r="TUQ59" s="383">
        <f t="shared" si="225"/>
        <v>0</v>
      </c>
      <c r="TUR59" s="383">
        <f t="shared" si="225"/>
        <v>0</v>
      </c>
      <c r="TUS59" s="383">
        <f t="shared" si="225"/>
        <v>0</v>
      </c>
      <c r="TUT59" s="383">
        <f t="shared" si="225"/>
        <v>0</v>
      </c>
      <c r="TUU59" s="383">
        <f t="shared" si="225"/>
        <v>0</v>
      </c>
      <c r="TUV59" s="383">
        <f t="shared" ref="TUV59:TXG59" si="226">TUV56</f>
        <v>0</v>
      </c>
      <c r="TUW59" s="383">
        <f t="shared" si="226"/>
        <v>0</v>
      </c>
      <c r="TUX59" s="383">
        <f t="shared" si="226"/>
        <v>0</v>
      </c>
      <c r="TUY59" s="383">
        <f t="shared" si="226"/>
        <v>0</v>
      </c>
      <c r="TUZ59" s="383">
        <f t="shared" si="226"/>
        <v>0</v>
      </c>
      <c r="TVA59" s="383">
        <f t="shared" si="226"/>
        <v>0</v>
      </c>
      <c r="TVB59" s="383">
        <f t="shared" si="226"/>
        <v>0</v>
      </c>
      <c r="TVC59" s="383">
        <f t="shared" si="226"/>
        <v>0</v>
      </c>
      <c r="TVD59" s="383">
        <f t="shared" si="226"/>
        <v>0</v>
      </c>
      <c r="TVE59" s="383">
        <f t="shared" si="226"/>
        <v>0</v>
      </c>
      <c r="TVF59" s="383">
        <f t="shared" si="226"/>
        <v>0</v>
      </c>
      <c r="TVG59" s="383">
        <f t="shared" si="226"/>
        <v>0</v>
      </c>
      <c r="TVH59" s="383">
        <f t="shared" si="226"/>
        <v>0</v>
      </c>
      <c r="TVI59" s="383">
        <f t="shared" si="226"/>
        <v>0</v>
      </c>
      <c r="TVJ59" s="383">
        <f t="shared" si="226"/>
        <v>0</v>
      </c>
      <c r="TVK59" s="383">
        <f t="shared" si="226"/>
        <v>0</v>
      </c>
      <c r="TVL59" s="383">
        <f t="shared" si="226"/>
        <v>0</v>
      </c>
      <c r="TVM59" s="383">
        <f t="shared" si="226"/>
        <v>0</v>
      </c>
      <c r="TVN59" s="383">
        <f t="shared" si="226"/>
        <v>0</v>
      </c>
      <c r="TVO59" s="383">
        <f t="shared" si="226"/>
        <v>0</v>
      </c>
      <c r="TVP59" s="383">
        <f t="shared" si="226"/>
        <v>0</v>
      </c>
      <c r="TVQ59" s="383">
        <f t="shared" si="226"/>
        <v>0</v>
      </c>
      <c r="TVR59" s="383">
        <f t="shared" si="226"/>
        <v>0</v>
      </c>
      <c r="TVS59" s="383">
        <f t="shared" si="226"/>
        <v>0</v>
      </c>
      <c r="TVT59" s="383">
        <f t="shared" si="226"/>
        <v>0</v>
      </c>
      <c r="TVU59" s="383">
        <f t="shared" si="226"/>
        <v>0</v>
      </c>
      <c r="TVV59" s="383">
        <f t="shared" si="226"/>
        <v>0</v>
      </c>
      <c r="TVW59" s="383">
        <f t="shared" si="226"/>
        <v>0</v>
      </c>
      <c r="TVX59" s="383">
        <f t="shared" si="226"/>
        <v>0</v>
      </c>
      <c r="TVY59" s="383">
        <f t="shared" si="226"/>
        <v>0</v>
      </c>
      <c r="TVZ59" s="383">
        <f t="shared" si="226"/>
        <v>0</v>
      </c>
      <c r="TWA59" s="383">
        <f t="shared" si="226"/>
        <v>0</v>
      </c>
      <c r="TWB59" s="383">
        <f t="shared" si="226"/>
        <v>0</v>
      </c>
      <c r="TWC59" s="383">
        <f t="shared" si="226"/>
        <v>0</v>
      </c>
      <c r="TWD59" s="383">
        <f t="shared" si="226"/>
        <v>0</v>
      </c>
      <c r="TWE59" s="383">
        <f t="shared" si="226"/>
        <v>0</v>
      </c>
      <c r="TWF59" s="383">
        <f t="shared" si="226"/>
        <v>0</v>
      </c>
      <c r="TWG59" s="383">
        <f t="shared" si="226"/>
        <v>0</v>
      </c>
      <c r="TWH59" s="383">
        <f t="shared" si="226"/>
        <v>0</v>
      </c>
      <c r="TWI59" s="383">
        <f t="shared" si="226"/>
        <v>0</v>
      </c>
      <c r="TWJ59" s="383">
        <f t="shared" si="226"/>
        <v>0</v>
      </c>
      <c r="TWK59" s="383">
        <f t="shared" si="226"/>
        <v>0</v>
      </c>
      <c r="TWL59" s="383">
        <f t="shared" si="226"/>
        <v>0</v>
      </c>
      <c r="TWM59" s="383">
        <f t="shared" si="226"/>
        <v>0</v>
      </c>
      <c r="TWN59" s="383">
        <f t="shared" si="226"/>
        <v>0</v>
      </c>
      <c r="TWO59" s="383">
        <f t="shared" si="226"/>
        <v>0</v>
      </c>
      <c r="TWP59" s="383">
        <f t="shared" si="226"/>
        <v>0</v>
      </c>
      <c r="TWQ59" s="383">
        <f t="shared" si="226"/>
        <v>0</v>
      </c>
      <c r="TWR59" s="383">
        <f t="shared" si="226"/>
        <v>0</v>
      </c>
      <c r="TWS59" s="383">
        <f t="shared" si="226"/>
        <v>0</v>
      </c>
      <c r="TWT59" s="383">
        <f t="shared" si="226"/>
        <v>0</v>
      </c>
      <c r="TWU59" s="383">
        <f t="shared" si="226"/>
        <v>0</v>
      </c>
      <c r="TWV59" s="383">
        <f t="shared" si="226"/>
        <v>0</v>
      </c>
      <c r="TWW59" s="383">
        <f t="shared" si="226"/>
        <v>0</v>
      </c>
      <c r="TWX59" s="383">
        <f t="shared" si="226"/>
        <v>0</v>
      </c>
      <c r="TWY59" s="383">
        <f t="shared" si="226"/>
        <v>0</v>
      </c>
      <c r="TWZ59" s="383">
        <f t="shared" si="226"/>
        <v>0</v>
      </c>
      <c r="TXA59" s="383">
        <f t="shared" si="226"/>
        <v>0</v>
      </c>
      <c r="TXB59" s="383">
        <f t="shared" si="226"/>
        <v>0</v>
      </c>
      <c r="TXC59" s="383">
        <f t="shared" si="226"/>
        <v>0</v>
      </c>
      <c r="TXD59" s="383">
        <f t="shared" si="226"/>
        <v>0</v>
      </c>
      <c r="TXE59" s="383">
        <f t="shared" si="226"/>
        <v>0</v>
      </c>
      <c r="TXF59" s="383">
        <f t="shared" si="226"/>
        <v>0</v>
      </c>
      <c r="TXG59" s="383">
        <f t="shared" si="226"/>
        <v>0</v>
      </c>
      <c r="TXH59" s="383">
        <f t="shared" ref="TXH59:TZS59" si="227">TXH56</f>
        <v>0</v>
      </c>
      <c r="TXI59" s="383">
        <f t="shared" si="227"/>
        <v>0</v>
      </c>
      <c r="TXJ59" s="383">
        <f t="shared" si="227"/>
        <v>0</v>
      </c>
      <c r="TXK59" s="383">
        <f t="shared" si="227"/>
        <v>0</v>
      </c>
      <c r="TXL59" s="383">
        <f t="shared" si="227"/>
        <v>0</v>
      </c>
      <c r="TXM59" s="383">
        <f t="shared" si="227"/>
        <v>0</v>
      </c>
      <c r="TXN59" s="383">
        <f t="shared" si="227"/>
        <v>0</v>
      </c>
      <c r="TXO59" s="383">
        <f t="shared" si="227"/>
        <v>0</v>
      </c>
      <c r="TXP59" s="383">
        <f t="shared" si="227"/>
        <v>0</v>
      </c>
      <c r="TXQ59" s="383">
        <f t="shared" si="227"/>
        <v>0</v>
      </c>
      <c r="TXR59" s="383">
        <f t="shared" si="227"/>
        <v>0</v>
      </c>
      <c r="TXS59" s="383">
        <f t="shared" si="227"/>
        <v>0</v>
      </c>
      <c r="TXT59" s="383">
        <f t="shared" si="227"/>
        <v>0</v>
      </c>
      <c r="TXU59" s="383">
        <f t="shared" si="227"/>
        <v>0</v>
      </c>
      <c r="TXV59" s="383">
        <f t="shared" si="227"/>
        <v>0</v>
      </c>
      <c r="TXW59" s="383">
        <f t="shared" si="227"/>
        <v>0</v>
      </c>
      <c r="TXX59" s="383">
        <f t="shared" si="227"/>
        <v>0</v>
      </c>
      <c r="TXY59" s="383">
        <f t="shared" si="227"/>
        <v>0</v>
      </c>
      <c r="TXZ59" s="383">
        <f t="shared" si="227"/>
        <v>0</v>
      </c>
      <c r="TYA59" s="383">
        <f t="shared" si="227"/>
        <v>0</v>
      </c>
      <c r="TYB59" s="383">
        <f t="shared" si="227"/>
        <v>0</v>
      </c>
      <c r="TYC59" s="383">
        <f t="shared" si="227"/>
        <v>0</v>
      </c>
      <c r="TYD59" s="383">
        <f t="shared" si="227"/>
        <v>0</v>
      </c>
      <c r="TYE59" s="383">
        <f t="shared" si="227"/>
        <v>0</v>
      </c>
      <c r="TYF59" s="383">
        <f t="shared" si="227"/>
        <v>0</v>
      </c>
      <c r="TYG59" s="383">
        <f t="shared" si="227"/>
        <v>0</v>
      </c>
      <c r="TYH59" s="383">
        <f t="shared" si="227"/>
        <v>0</v>
      </c>
      <c r="TYI59" s="383">
        <f t="shared" si="227"/>
        <v>0</v>
      </c>
      <c r="TYJ59" s="383">
        <f t="shared" si="227"/>
        <v>0</v>
      </c>
      <c r="TYK59" s="383">
        <f t="shared" si="227"/>
        <v>0</v>
      </c>
      <c r="TYL59" s="383">
        <f t="shared" si="227"/>
        <v>0</v>
      </c>
      <c r="TYM59" s="383">
        <f t="shared" si="227"/>
        <v>0</v>
      </c>
      <c r="TYN59" s="383">
        <f t="shared" si="227"/>
        <v>0</v>
      </c>
      <c r="TYO59" s="383">
        <f t="shared" si="227"/>
        <v>0</v>
      </c>
      <c r="TYP59" s="383">
        <f t="shared" si="227"/>
        <v>0</v>
      </c>
      <c r="TYQ59" s="383">
        <f t="shared" si="227"/>
        <v>0</v>
      </c>
      <c r="TYR59" s="383">
        <f t="shared" si="227"/>
        <v>0</v>
      </c>
      <c r="TYS59" s="383">
        <f t="shared" si="227"/>
        <v>0</v>
      </c>
      <c r="TYT59" s="383">
        <f t="shared" si="227"/>
        <v>0</v>
      </c>
      <c r="TYU59" s="383">
        <f t="shared" si="227"/>
        <v>0</v>
      </c>
      <c r="TYV59" s="383">
        <f t="shared" si="227"/>
        <v>0</v>
      </c>
      <c r="TYW59" s="383">
        <f t="shared" si="227"/>
        <v>0</v>
      </c>
      <c r="TYX59" s="383">
        <f t="shared" si="227"/>
        <v>0</v>
      </c>
      <c r="TYY59" s="383">
        <f t="shared" si="227"/>
        <v>0</v>
      </c>
      <c r="TYZ59" s="383">
        <f t="shared" si="227"/>
        <v>0</v>
      </c>
      <c r="TZA59" s="383">
        <f t="shared" si="227"/>
        <v>0</v>
      </c>
      <c r="TZB59" s="383">
        <f t="shared" si="227"/>
        <v>0</v>
      </c>
      <c r="TZC59" s="383">
        <f t="shared" si="227"/>
        <v>0</v>
      </c>
      <c r="TZD59" s="383">
        <f t="shared" si="227"/>
        <v>0</v>
      </c>
      <c r="TZE59" s="383">
        <f t="shared" si="227"/>
        <v>0</v>
      </c>
      <c r="TZF59" s="383">
        <f t="shared" si="227"/>
        <v>0</v>
      </c>
      <c r="TZG59" s="383">
        <f t="shared" si="227"/>
        <v>0</v>
      </c>
      <c r="TZH59" s="383">
        <f t="shared" si="227"/>
        <v>0</v>
      </c>
      <c r="TZI59" s="383">
        <f t="shared" si="227"/>
        <v>0</v>
      </c>
      <c r="TZJ59" s="383">
        <f t="shared" si="227"/>
        <v>0</v>
      </c>
      <c r="TZK59" s="383">
        <f t="shared" si="227"/>
        <v>0</v>
      </c>
      <c r="TZL59" s="383">
        <f t="shared" si="227"/>
        <v>0</v>
      </c>
      <c r="TZM59" s="383">
        <f t="shared" si="227"/>
        <v>0</v>
      </c>
      <c r="TZN59" s="383">
        <f t="shared" si="227"/>
        <v>0</v>
      </c>
      <c r="TZO59" s="383">
        <f t="shared" si="227"/>
        <v>0</v>
      </c>
      <c r="TZP59" s="383">
        <f t="shared" si="227"/>
        <v>0</v>
      </c>
      <c r="TZQ59" s="383">
        <f t="shared" si="227"/>
        <v>0</v>
      </c>
      <c r="TZR59" s="383">
        <f t="shared" si="227"/>
        <v>0</v>
      </c>
      <c r="TZS59" s="383">
        <f t="shared" si="227"/>
        <v>0</v>
      </c>
      <c r="TZT59" s="383">
        <f t="shared" ref="TZT59:UCE59" si="228">TZT56</f>
        <v>0</v>
      </c>
      <c r="TZU59" s="383">
        <f t="shared" si="228"/>
        <v>0</v>
      </c>
      <c r="TZV59" s="383">
        <f t="shared" si="228"/>
        <v>0</v>
      </c>
      <c r="TZW59" s="383">
        <f t="shared" si="228"/>
        <v>0</v>
      </c>
      <c r="TZX59" s="383">
        <f t="shared" si="228"/>
        <v>0</v>
      </c>
      <c r="TZY59" s="383">
        <f t="shared" si="228"/>
        <v>0</v>
      </c>
      <c r="TZZ59" s="383">
        <f t="shared" si="228"/>
        <v>0</v>
      </c>
      <c r="UAA59" s="383">
        <f t="shared" si="228"/>
        <v>0</v>
      </c>
      <c r="UAB59" s="383">
        <f t="shared" si="228"/>
        <v>0</v>
      </c>
      <c r="UAC59" s="383">
        <f t="shared" si="228"/>
        <v>0</v>
      </c>
      <c r="UAD59" s="383">
        <f t="shared" si="228"/>
        <v>0</v>
      </c>
      <c r="UAE59" s="383">
        <f t="shared" si="228"/>
        <v>0</v>
      </c>
      <c r="UAF59" s="383">
        <f t="shared" si="228"/>
        <v>0</v>
      </c>
      <c r="UAG59" s="383">
        <f t="shared" si="228"/>
        <v>0</v>
      </c>
      <c r="UAH59" s="383">
        <f t="shared" si="228"/>
        <v>0</v>
      </c>
      <c r="UAI59" s="383">
        <f t="shared" si="228"/>
        <v>0</v>
      </c>
      <c r="UAJ59" s="383">
        <f t="shared" si="228"/>
        <v>0</v>
      </c>
      <c r="UAK59" s="383">
        <f t="shared" si="228"/>
        <v>0</v>
      </c>
      <c r="UAL59" s="383">
        <f t="shared" si="228"/>
        <v>0</v>
      </c>
      <c r="UAM59" s="383">
        <f t="shared" si="228"/>
        <v>0</v>
      </c>
      <c r="UAN59" s="383">
        <f t="shared" si="228"/>
        <v>0</v>
      </c>
      <c r="UAO59" s="383">
        <f t="shared" si="228"/>
        <v>0</v>
      </c>
      <c r="UAP59" s="383">
        <f t="shared" si="228"/>
        <v>0</v>
      </c>
      <c r="UAQ59" s="383">
        <f t="shared" si="228"/>
        <v>0</v>
      </c>
      <c r="UAR59" s="383">
        <f t="shared" si="228"/>
        <v>0</v>
      </c>
      <c r="UAS59" s="383">
        <f t="shared" si="228"/>
        <v>0</v>
      </c>
      <c r="UAT59" s="383">
        <f t="shared" si="228"/>
        <v>0</v>
      </c>
      <c r="UAU59" s="383">
        <f t="shared" si="228"/>
        <v>0</v>
      </c>
      <c r="UAV59" s="383">
        <f t="shared" si="228"/>
        <v>0</v>
      </c>
      <c r="UAW59" s="383">
        <f t="shared" si="228"/>
        <v>0</v>
      </c>
      <c r="UAX59" s="383">
        <f t="shared" si="228"/>
        <v>0</v>
      </c>
      <c r="UAY59" s="383">
        <f t="shared" si="228"/>
        <v>0</v>
      </c>
      <c r="UAZ59" s="383">
        <f t="shared" si="228"/>
        <v>0</v>
      </c>
      <c r="UBA59" s="383">
        <f t="shared" si="228"/>
        <v>0</v>
      </c>
      <c r="UBB59" s="383">
        <f t="shared" si="228"/>
        <v>0</v>
      </c>
      <c r="UBC59" s="383">
        <f t="shared" si="228"/>
        <v>0</v>
      </c>
      <c r="UBD59" s="383">
        <f t="shared" si="228"/>
        <v>0</v>
      </c>
      <c r="UBE59" s="383">
        <f t="shared" si="228"/>
        <v>0</v>
      </c>
      <c r="UBF59" s="383">
        <f t="shared" si="228"/>
        <v>0</v>
      </c>
      <c r="UBG59" s="383">
        <f t="shared" si="228"/>
        <v>0</v>
      </c>
      <c r="UBH59" s="383">
        <f t="shared" si="228"/>
        <v>0</v>
      </c>
      <c r="UBI59" s="383">
        <f t="shared" si="228"/>
        <v>0</v>
      </c>
      <c r="UBJ59" s="383">
        <f t="shared" si="228"/>
        <v>0</v>
      </c>
      <c r="UBK59" s="383">
        <f t="shared" si="228"/>
        <v>0</v>
      </c>
      <c r="UBL59" s="383">
        <f t="shared" si="228"/>
        <v>0</v>
      </c>
      <c r="UBM59" s="383">
        <f t="shared" si="228"/>
        <v>0</v>
      </c>
      <c r="UBN59" s="383">
        <f t="shared" si="228"/>
        <v>0</v>
      </c>
      <c r="UBO59" s="383">
        <f t="shared" si="228"/>
        <v>0</v>
      </c>
      <c r="UBP59" s="383">
        <f t="shared" si="228"/>
        <v>0</v>
      </c>
      <c r="UBQ59" s="383">
        <f t="shared" si="228"/>
        <v>0</v>
      </c>
      <c r="UBR59" s="383">
        <f t="shared" si="228"/>
        <v>0</v>
      </c>
      <c r="UBS59" s="383">
        <f t="shared" si="228"/>
        <v>0</v>
      </c>
      <c r="UBT59" s="383">
        <f t="shared" si="228"/>
        <v>0</v>
      </c>
      <c r="UBU59" s="383">
        <f t="shared" si="228"/>
        <v>0</v>
      </c>
      <c r="UBV59" s="383">
        <f t="shared" si="228"/>
        <v>0</v>
      </c>
      <c r="UBW59" s="383">
        <f t="shared" si="228"/>
        <v>0</v>
      </c>
      <c r="UBX59" s="383">
        <f t="shared" si="228"/>
        <v>0</v>
      </c>
      <c r="UBY59" s="383">
        <f t="shared" si="228"/>
        <v>0</v>
      </c>
      <c r="UBZ59" s="383">
        <f t="shared" si="228"/>
        <v>0</v>
      </c>
      <c r="UCA59" s="383">
        <f t="shared" si="228"/>
        <v>0</v>
      </c>
      <c r="UCB59" s="383">
        <f t="shared" si="228"/>
        <v>0</v>
      </c>
      <c r="UCC59" s="383">
        <f t="shared" si="228"/>
        <v>0</v>
      </c>
      <c r="UCD59" s="383">
        <f t="shared" si="228"/>
        <v>0</v>
      </c>
      <c r="UCE59" s="383">
        <f t="shared" si="228"/>
        <v>0</v>
      </c>
      <c r="UCF59" s="383">
        <f t="shared" ref="UCF59:UEQ59" si="229">UCF56</f>
        <v>0</v>
      </c>
      <c r="UCG59" s="383">
        <f t="shared" si="229"/>
        <v>0</v>
      </c>
      <c r="UCH59" s="383">
        <f t="shared" si="229"/>
        <v>0</v>
      </c>
      <c r="UCI59" s="383">
        <f t="shared" si="229"/>
        <v>0</v>
      </c>
      <c r="UCJ59" s="383">
        <f t="shared" si="229"/>
        <v>0</v>
      </c>
      <c r="UCK59" s="383">
        <f t="shared" si="229"/>
        <v>0</v>
      </c>
      <c r="UCL59" s="383">
        <f t="shared" si="229"/>
        <v>0</v>
      </c>
      <c r="UCM59" s="383">
        <f t="shared" si="229"/>
        <v>0</v>
      </c>
      <c r="UCN59" s="383">
        <f t="shared" si="229"/>
        <v>0</v>
      </c>
      <c r="UCO59" s="383">
        <f t="shared" si="229"/>
        <v>0</v>
      </c>
      <c r="UCP59" s="383">
        <f t="shared" si="229"/>
        <v>0</v>
      </c>
      <c r="UCQ59" s="383">
        <f t="shared" si="229"/>
        <v>0</v>
      </c>
      <c r="UCR59" s="383">
        <f t="shared" si="229"/>
        <v>0</v>
      </c>
      <c r="UCS59" s="383">
        <f t="shared" si="229"/>
        <v>0</v>
      </c>
      <c r="UCT59" s="383">
        <f t="shared" si="229"/>
        <v>0</v>
      </c>
      <c r="UCU59" s="383">
        <f t="shared" si="229"/>
        <v>0</v>
      </c>
      <c r="UCV59" s="383">
        <f t="shared" si="229"/>
        <v>0</v>
      </c>
      <c r="UCW59" s="383">
        <f t="shared" si="229"/>
        <v>0</v>
      </c>
      <c r="UCX59" s="383">
        <f t="shared" si="229"/>
        <v>0</v>
      </c>
      <c r="UCY59" s="383">
        <f t="shared" si="229"/>
        <v>0</v>
      </c>
      <c r="UCZ59" s="383">
        <f t="shared" si="229"/>
        <v>0</v>
      </c>
      <c r="UDA59" s="383">
        <f t="shared" si="229"/>
        <v>0</v>
      </c>
      <c r="UDB59" s="383">
        <f t="shared" si="229"/>
        <v>0</v>
      </c>
      <c r="UDC59" s="383">
        <f t="shared" si="229"/>
        <v>0</v>
      </c>
      <c r="UDD59" s="383">
        <f t="shared" si="229"/>
        <v>0</v>
      </c>
      <c r="UDE59" s="383">
        <f t="shared" si="229"/>
        <v>0</v>
      </c>
      <c r="UDF59" s="383">
        <f t="shared" si="229"/>
        <v>0</v>
      </c>
      <c r="UDG59" s="383">
        <f t="shared" si="229"/>
        <v>0</v>
      </c>
      <c r="UDH59" s="383">
        <f t="shared" si="229"/>
        <v>0</v>
      </c>
      <c r="UDI59" s="383">
        <f t="shared" si="229"/>
        <v>0</v>
      </c>
      <c r="UDJ59" s="383">
        <f t="shared" si="229"/>
        <v>0</v>
      </c>
      <c r="UDK59" s="383">
        <f t="shared" si="229"/>
        <v>0</v>
      </c>
      <c r="UDL59" s="383">
        <f t="shared" si="229"/>
        <v>0</v>
      </c>
      <c r="UDM59" s="383">
        <f t="shared" si="229"/>
        <v>0</v>
      </c>
      <c r="UDN59" s="383">
        <f t="shared" si="229"/>
        <v>0</v>
      </c>
      <c r="UDO59" s="383">
        <f t="shared" si="229"/>
        <v>0</v>
      </c>
      <c r="UDP59" s="383">
        <f t="shared" si="229"/>
        <v>0</v>
      </c>
      <c r="UDQ59" s="383">
        <f t="shared" si="229"/>
        <v>0</v>
      </c>
      <c r="UDR59" s="383">
        <f t="shared" si="229"/>
        <v>0</v>
      </c>
      <c r="UDS59" s="383">
        <f t="shared" si="229"/>
        <v>0</v>
      </c>
      <c r="UDT59" s="383">
        <f t="shared" si="229"/>
        <v>0</v>
      </c>
      <c r="UDU59" s="383">
        <f t="shared" si="229"/>
        <v>0</v>
      </c>
      <c r="UDV59" s="383">
        <f t="shared" si="229"/>
        <v>0</v>
      </c>
      <c r="UDW59" s="383">
        <f t="shared" si="229"/>
        <v>0</v>
      </c>
      <c r="UDX59" s="383">
        <f t="shared" si="229"/>
        <v>0</v>
      </c>
      <c r="UDY59" s="383">
        <f t="shared" si="229"/>
        <v>0</v>
      </c>
      <c r="UDZ59" s="383">
        <f t="shared" si="229"/>
        <v>0</v>
      </c>
      <c r="UEA59" s="383">
        <f t="shared" si="229"/>
        <v>0</v>
      </c>
      <c r="UEB59" s="383">
        <f t="shared" si="229"/>
        <v>0</v>
      </c>
      <c r="UEC59" s="383">
        <f t="shared" si="229"/>
        <v>0</v>
      </c>
      <c r="UED59" s="383">
        <f t="shared" si="229"/>
        <v>0</v>
      </c>
      <c r="UEE59" s="383">
        <f t="shared" si="229"/>
        <v>0</v>
      </c>
      <c r="UEF59" s="383">
        <f t="shared" si="229"/>
        <v>0</v>
      </c>
      <c r="UEG59" s="383">
        <f t="shared" si="229"/>
        <v>0</v>
      </c>
      <c r="UEH59" s="383">
        <f t="shared" si="229"/>
        <v>0</v>
      </c>
      <c r="UEI59" s="383">
        <f t="shared" si="229"/>
        <v>0</v>
      </c>
      <c r="UEJ59" s="383">
        <f t="shared" si="229"/>
        <v>0</v>
      </c>
      <c r="UEK59" s="383">
        <f t="shared" si="229"/>
        <v>0</v>
      </c>
      <c r="UEL59" s="383">
        <f t="shared" si="229"/>
        <v>0</v>
      </c>
      <c r="UEM59" s="383">
        <f t="shared" si="229"/>
        <v>0</v>
      </c>
      <c r="UEN59" s="383">
        <f t="shared" si="229"/>
        <v>0</v>
      </c>
      <c r="UEO59" s="383">
        <f t="shared" si="229"/>
        <v>0</v>
      </c>
      <c r="UEP59" s="383">
        <f t="shared" si="229"/>
        <v>0</v>
      </c>
      <c r="UEQ59" s="383">
        <f t="shared" si="229"/>
        <v>0</v>
      </c>
      <c r="UER59" s="383">
        <f t="shared" ref="UER59:UHC59" si="230">UER56</f>
        <v>0</v>
      </c>
      <c r="UES59" s="383">
        <f t="shared" si="230"/>
        <v>0</v>
      </c>
      <c r="UET59" s="383">
        <f t="shared" si="230"/>
        <v>0</v>
      </c>
      <c r="UEU59" s="383">
        <f t="shared" si="230"/>
        <v>0</v>
      </c>
      <c r="UEV59" s="383">
        <f t="shared" si="230"/>
        <v>0</v>
      </c>
      <c r="UEW59" s="383">
        <f t="shared" si="230"/>
        <v>0</v>
      </c>
      <c r="UEX59" s="383">
        <f t="shared" si="230"/>
        <v>0</v>
      </c>
      <c r="UEY59" s="383">
        <f t="shared" si="230"/>
        <v>0</v>
      </c>
      <c r="UEZ59" s="383">
        <f t="shared" si="230"/>
        <v>0</v>
      </c>
      <c r="UFA59" s="383">
        <f t="shared" si="230"/>
        <v>0</v>
      </c>
      <c r="UFB59" s="383">
        <f t="shared" si="230"/>
        <v>0</v>
      </c>
      <c r="UFC59" s="383">
        <f t="shared" si="230"/>
        <v>0</v>
      </c>
      <c r="UFD59" s="383">
        <f t="shared" si="230"/>
        <v>0</v>
      </c>
      <c r="UFE59" s="383">
        <f t="shared" si="230"/>
        <v>0</v>
      </c>
      <c r="UFF59" s="383">
        <f t="shared" si="230"/>
        <v>0</v>
      </c>
      <c r="UFG59" s="383">
        <f t="shared" si="230"/>
        <v>0</v>
      </c>
      <c r="UFH59" s="383">
        <f t="shared" si="230"/>
        <v>0</v>
      </c>
      <c r="UFI59" s="383">
        <f t="shared" si="230"/>
        <v>0</v>
      </c>
      <c r="UFJ59" s="383">
        <f t="shared" si="230"/>
        <v>0</v>
      </c>
      <c r="UFK59" s="383">
        <f t="shared" si="230"/>
        <v>0</v>
      </c>
      <c r="UFL59" s="383">
        <f t="shared" si="230"/>
        <v>0</v>
      </c>
      <c r="UFM59" s="383">
        <f t="shared" si="230"/>
        <v>0</v>
      </c>
      <c r="UFN59" s="383">
        <f t="shared" si="230"/>
        <v>0</v>
      </c>
      <c r="UFO59" s="383">
        <f t="shared" si="230"/>
        <v>0</v>
      </c>
      <c r="UFP59" s="383">
        <f t="shared" si="230"/>
        <v>0</v>
      </c>
      <c r="UFQ59" s="383">
        <f t="shared" si="230"/>
        <v>0</v>
      </c>
      <c r="UFR59" s="383">
        <f t="shared" si="230"/>
        <v>0</v>
      </c>
      <c r="UFS59" s="383">
        <f t="shared" si="230"/>
        <v>0</v>
      </c>
      <c r="UFT59" s="383">
        <f t="shared" si="230"/>
        <v>0</v>
      </c>
      <c r="UFU59" s="383">
        <f t="shared" si="230"/>
        <v>0</v>
      </c>
      <c r="UFV59" s="383">
        <f t="shared" si="230"/>
        <v>0</v>
      </c>
      <c r="UFW59" s="383">
        <f t="shared" si="230"/>
        <v>0</v>
      </c>
      <c r="UFX59" s="383">
        <f t="shared" si="230"/>
        <v>0</v>
      </c>
      <c r="UFY59" s="383">
        <f t="shared" si="230"/>
        <v>0</v>
      </c>
      <c r="UFZ59" s="383">
        <f t="shared" si="230"/>
        <v>0</v>
      </c>
      <c r="UGA59" s="383">
        <f t="shared" si="230"/>
        <v>0</v>
      </c>
      <c r="UGB59" s="383">
        <f t="shared" si="230"/>
        <v>0</v>
      </c>
      <c r="UGC59" s="383">
        <f t="shared" si="230"/>
        <v>0</v>
      </c>
      <c r="UGD59" s="383">
        <f t="shared" si="230"/>
        <v>0</v>
      </c>
      <c r="UGE59" s="383">
        <f t="shared" si="230"/>
        <v>0</v>
      </c>
      <c r="UGF59" s="383">
        <f t="shared" si="230"/>
        <v>0</v>
      </c>
      <c r="UGG59" s="383">
        <f t="shared" si="230"/>
        <v>0</v>
      </c>
      <c r="UGH59" s="383">
        <f t="shared" si="230"/>
        <v>0</v>
      </c>
      <c r="UGI59" s="383">
        <f t="shared" si="230"/>
        <v>0</v>
      </c>
      <c r="UGJ59" s="383">
        <f t="shared" si="230"/>
        <v>0</v>
      </c>
      <c r="UGK59" s="383">
        <f t="shared" si="230"/>
        <v>0</v>
      </c>
      <c r="UGL59" s="383">
        <f t="shared" si="230"/>
        <v>0</v>
      </c>
      <c r="UGM59" s="383">
        <f t="shared" si="230"/>
        <v>0</v>
      </c>
      <c r="UGN59" s="383">
        <f t="shared" si="230"/>
        <v>0</v>
      </c>
      <c r="UGO59" s="383">
        <f t="shared" si="230"/>
        <v>0</v>
      </c>
      <c r="UGP59" s="383">
        <f t="shared" si="230"/>
        <v>0</v>
      </c>
      <c r="UGQ59" s="383">
        <f t="shared" si="230"/>
        <v>0</v>
      </c>
      <c r="UGR59" s="383">
        <f t="shared" si="230"/>
        <v>0</v>
      </c>
      <c r="UGS59" s="383">
        <f t="shared" si="230"/>
        <v>0</v>
      </c>
      <c r="UGT59" s="383">
        <f t="shared" si="230"/>
        <v>0</v>
      </c>
      <c r="UGU59" s="383">
        <f t="shared" si="230"/>
        <v>0</v>
      </c>
      <c r="UGV59" s="383">
        <f t="shared" si="230"/>
        <v>0</v>
      </c>
      <c r="UGW59" s="383">
        <f t="shared" si="230"/>
        <v>0</v>
      </c>
      <c r="UGX59" s="383">
        <f t="shared" si="230"/>
        <v>0</v>
      </c>
      <c r="UGY59" s="383">
        <f t="shared" si="230"/>
        <v>0</v>
      </c>
      <c r="UGZ59" s="383">
        <f t="shared" si="230"/>
        <v>0</v>
      </c>
      <c r="UHA59" s="383">
        <f t="shared" si="230"/>
        <v>0</v>
      </c>
      <c r="UHB59" s="383">
        <f t="shared" si="230"/>
        <v>0</v>
      </c>
      <c r="UHC59" s="383">
        <f t="shared" si="230"/>
        <v>0</v>
      </c>
      <c r="UHD59" s="383">
        <f t="shared" ref="UHD59:UJO59" si="231">UHD56</f>
        <v>0</v>
      </c>
      <c r="UHE59" s="383">
        <f t="shared" si="231"/>
        <v>0</v>
      </c>
      <c r="UHF59" s="383">
        <f t="shared" si="231"/>
        <v>0</v>
      </c>
      <c r="UHG59" s="383">
        <f t="shared" si="231"/>
        <v>0</v>
      </c>
      <c r="UHH59" s="383">
        <f t="shared" si="231"/>
        <v>0</v>
      </c>
      <c r="UHI59" s="383">
        <f t="shared" si="231"/>
        <v>0</v>
      </c>
      <c r="UHJ59" s="383">
        <f t="shared" si="231"/>
        <v>0</v>
      </c>
      <c r="UHK59" s="383">
        <f t="shared" si="231"/>
        <v>0</v>
      </c>
      <c r="UHL59" s="383">
        <f t="shared" si="231"/>
        <v>0</v>
      </c>
      <c r="UHM59" s="383">
        <f t="shared" si="231"/>
        <v>0</v>
      </c>
      <c r="UHN59" s="383">
        <f t="shared" si="231"/>
        <v>0</v>
      </c>
      <c r="UHO59" s="383">
        <f t="shared" si="231"/>
        <v>0</v>
      </c>
      <c r="UHP59" s="383">
        <f t="shared" si="231"/>
        <v>0</v>
      </c>
      <c r="UHQ59" s="383">
        <f t="shared" si="231"/>
        <v>0</v>
      </c>
      <c r="UHR59" s="383">
        <f t="shared" si="231"/>
        <v>0</v>
      </c>
      <c r="UHS59" s="383">
        <f t="shared" si="231"/>
        <v>0</v>
      </c>
      <c r="UHT59" s="383">
        <f t="shared" si="231"/>
        <v>0</v>
      </c>
      <c r="UHU59" s="383">
        <f t="shared" si="231"/>
        <v>0</v>
      </c>
      <c r="UHV59" s="383">
        <f t="shared" si="231"/>
        <v>0</v>
      </c>
      <c r="UHW59" s="383">
        <f t="shared" si="231"/>
        <v>0</v>
      </c>
      <c r="UHX59" s="383">
        <f t="shared" si="231"/>
        <v>0</v>
      </c>
      <c r="UHY59" s="383">
        <f t="shared" si="231"/>
        <v>0</v>
      </c>
      <c r="UHZ59" s="383">
        <f t="shared" si="231"/>
        <v>0</v>
      </c>
      <c r="UIA59" s="383">
        <f t="shared" si="231"/>
        <v>0</v>
      </c>
      <c r="UIB59" s="383">
        <f t="shared" si="231"/>
        <v>0</v>
      </c>
      <c r="UIC59" s="383">
        <f t="shared" si="231"/>
        <v>0</v>
      </c>
      <c r="UID59" s="383">
        <f t="shared" si="231"/>
        <v>0</v>
      </c>
      <c r="UIE59" s="383">
        <f t="shared" si="231"/>
        <v>0</v>
      </c>
      <c r="UIF59" s="383">
        <f t="shared" si="231"/>
        <v>0</v>
      </c>
      <c r="UIG59" s="383">
        <f t="shared" si="231"/>
        <v>0</v>
      </c>
      <c r="UIH59" s="383">
        <f t="shared" si="231"/>
        <v>0</v>
      </c>
      <c r="UII59" s="383">
        <f t="shared" si="231"/>
        <v>0</v>
      </c>
      <c r="UIJ59" s="383">
        <f t="shared" si="231"/>
        <v>0</v>
      </c>
      <c r="UIK59" s="383">
        <f t="shared" si="231"/>
        <v>0</v>
      </c>
      <c r="UIL59" s="383">
        <f t="shared" si="231"/>
        <v>0</v>
      </c>
      <c r="UIM59" s="383">
        <f t="shared" si="231"/>
        <v>0</v>
      </c>
      <c r="UIN59" s="383">
        <f t="shared" si="231"/>
        <v>0</v>
      </c>
      <c r="UIO59" s="383">
        <f t="shared" si="231"/>
        <v>0</v>
      </c>
      <c r="UIP59" s="383">
        <f t="shared" si="231"/>
        <v>0</v>
      </c>
      <c r="UIQ59" s="383">
        <f t="shared" si="231"/>
        <v>0</v>
      </c>
      <c r="UIR59" s="383">
        <f t="shared" si="231"/>
        <v>0</v>
      </c>
      <c r="UIS59" s="383">
        <f t="shared" si="231"/>
        <v>0</v>
      </c>
      <c r="UIT59" s="383">
        <f t="shared" si="231"/>
        <v>0</v>
      </c>
      <c r="UIU59" s="383">
        <f t="shared" si="231"/>
        <v>0</v>
      </c>
      <c r="UIV59" s="383">
        <f t="shared" si="231"/>
        <v>0</v>
      </c>
      <c r="UIW59" s="383">
        <f t="shared" si="231"/>
        <v>0</v>
      </c>
      <c r="UIX59" s="383">
        <f t="shared" si="231"/>
        <v>0</v>
      </c>
      <c r="UIY59" s="383">
        <f t="shared" si="231"/>
        <v>0</v>
      </c>
      <c r="UIZ59" s="383">
        <f t="shared" si="231"/>
        <v>0</v>
      </c>
      <c r="UJA59" s="383">
        <f t="shared" si="231"/>
        <v>0</v>
      </c>
      <c r="UJB59" s="383">
        <f t="shared" si="231"/>
        <v>0</v>
      </c>
      <c r="UJC59" s="383">
        <f t="shared" si="231"/>
        <v>0</v>
      </c>
      <c r="UJD59" s="383">
        <f t="shared" si="231"/>
        <v>0</v>
      </c>
      <c r="UJE59" s="383">
        <f t="shared" si="231"/>
        <v>0</v>
      </c>
      <c r="UJF59" s="383">
        <f t="shared" si="231"/>
        <v>0</v>
      </c>
      <c r="UJG59" s="383">
        <f t="shared" si="231"/>
        <v>0</v>
      </c>
      <c r="UJH59" s="383">
        <f t="shared" si="231"/>
        <v>0</v>
      </c>
      <c r="UJI59" s="383">
        <f t="shared" si="231"/>
        <v>0</v>
      </c>
      <c r="UJJ59" s="383">
        <f t="shared" si="231"/>
        <v>0</v>
      </c>
      <c r="UJK59" s="383">
        <f t="shared" si="231"/>
        <v>0</v>
      </c>
      <c r="UJL59" s="383">
        <f t="shared" si="231"/>
        <v>0</v>
      </c>
      <c r="UJM59" s="383">
        <f t="shared" si="231"/>
        <v>0</v>
      </c>
      <c r="UJN59" s="383">
        <f t="shared" si="231"/>
        <v>0</v>
      </c>
      <c r="UJO59" s="383">
        <f t="shared" si="231"/>
        <v>0</v>
      </c>
      <c r="UJP59" s="383">
        <f t="shared" ref="UJP59:UMA59" si="232">UJP56</f>
        <v>0</v>
      </c>
      <c r="UJQ59" s="383">
        <f t="shared" si="232"/>
        <v>0</v>
      </c>
      <c r="UJR59" s="383">
        <f t="shared" si="232"/>
        <v>0</v>
      </c>
      <c r="UJS59" s="383">
        <f t="shared" si="232"/>
        <v>0</v>
      </c>
      <c r="UJT59" s="383">
        <f t="shared" si="232"/>
        <v>0</v>
      </c>
      <c r="UJU59" s="383">
        <f t="shared" si="232"/>
        <v>0</v>
      </c>
      <c r="UJV59" s="383">
        <f t="shared" si="232"/>
        <v>0</v>
      </c>
      <c r="UJW59" s="383">
        <f t="shared" si="232"/>
        <v>0</v>
      </c>
      <c r="UJX59" s="383">
        <f t="shared" si="232"/>
        <v>0</v>
      </c>
      <c r="UJY59" s="383">
        <f t="shared" si="232"/>
        <v>0</v>
      </c>
      <c r="UJZ59" s="383">
        <f t="shared" si="232"/>
        <v>0</v>
      </c>
      <c r="UKA59" s="383">
        <f t="shared" si="232"/>
        <v>0</v>
      </c>
      <c r="UKB59" s="383">
        <f t="shared" si="232"/>
        <v>0</v>
      </c>
      <c r="UKC59" s="383">
        <f t="shared" si="232"/>
        <v>0</v>
      </c>
      <c r="UKD59" s="383">
        <f t="shared" si="232"/>
        <v>0</v>
      </c>
      <c r="UKE59" s="383">
        <f t="shared" si="232"/>
        <v>0</v>
      </c>
      <c r="UKF59" s="383">
        <f t="shared" si="232"/>
        <v>0</v>
      </c>
      <c r="UKG59" s="383">
        <f t="shared" si="232"/>
        <v>0</v>
      </c>
      <c r="UKH59" s="383">
        <f t="shared" si="232"/>
        <v>0</v>
      </c>
      <c r="UKI59" s="383">
        <f t="shared" si="232"/>
        <v>0</v>
      </c>
      <c r="UKJ59" s="383">
        <f t="shared" si="232"/>
        <v>0</v>
      </c>
      <c r="UKK59" s="383">
        <f t="shared" si="232"/>
        <v>0</v>
      </c>
      <c r="UKL59" s="383">
        <f t="shared" si="232"/>
        <v>0</v>
      </c>
      <c r="UKM59" s="383">
        <f t="shared" si="232"/>
        <v>0</v>
      </c>
      <c r="UKN59" s="383">
        <f t="shared" si="232"/>
        <v>0</v>
      </c>
      <c r="UKO59" s="383">
        <f t="shared" si="232"/>
        <v>0</v>
      </c>
      <c r="UKP59" s="383">
        <f t="shared" si="232"/>
        <v>0</v>
      </c>
      <c r="UKQ59" s="383">
        <f t="shared" si="232"/>
        <v>0</v>
      </c>
      <c r="UKR59" s="383">
        <f t="shared" si="232"/>
        <v>0</v>
      </c>
      <c r="UKS59" s="383">
        <f t="shared" si="232"/>
        <v>0</v>
      </c>
      <c r="UKT59" s="383">
        <f t="shared" si="232"/>
        <v>0</v>
      </c>
      <c r="UKU59" s="383">
        <f t="shared" si="232"/>
        <v>0</v>
      </c>
      <c r="UKV59" s="383">
        <f t="shared" si="232"/>
        <v>0</v>
      </c>
      <c r="UKW59" s="383">
        <f t="shared" si="232"/>
        <v>0</v>
      </c>
      <c r="UKX59" s="383">
        <f t="shared" si="232"/>
        <v>0</v>
      </c>
      <c r="UKY59" s="383">
        <f t="shared" si="232"/>
        <v>0</v>
      </c>
      <c r="UKZ59" s="383">
        <f t="shared" si="232"/>
        <v>0</v>
      </c>
      <c r="ULA59" s="383">
        <f t="shared" si="232"/>
        <v>0</v>
      </c>
      <c r="ULB59" s="383">
        <f t="shared" si="232"/>
        <v>0</v>
      </c>
      <c r="ULC59" s="383">
        <f t="shared" si="232"/>
        <v>0</v>
      </c>
      <c r="ULD59" s="383">
        <f t="shared" si="232"/>
        <v>0</v>
      </c>
      <c r="ULE59" s="383">
        <f t="shared" si="232"/>
        <v>0</v>
      </c>
      <c r="ULF59" s="383">
        <f t="shared" si="232"/>
        <v>0</v>
      </c>
      <c r="ULG59" s="383">
        <f t="shared" si="232"/>
        <v>0</v>
      </c>
      <c r="ULH59" s="383">
        <f t="shared" si="232"/>
        <v>0</v>
      </c>
      <c r="ULI59" s="383">
        <f t="shared" si="232"/>
        <v>0</v>
      </c>
      <c r="ULJ59" s="383">
        <f t="shared" si="232"/>
        <v>0</v>
      </c>
      <c r="ULK59" s="383">
        <f t="shared" si="232"/>
        <v>0</v>
      </c>
      <c r="ULL59" s="383">
        <f t="shared" si="232"/>
        <v>0</v>
      </c>
      <c r="ULM59" s="383">
        <f t="shared" si="232"/>
        <v>0</v>
      </c>
      <c r="ULN59" s="383">
        <f t="shared" si="232"/>
        <v>0</v>
      </c>
      <c r="ULO59" s="383">
        <f t="shared" si="232"/>
        <v>0</v>
      </c>
      <c r="ULP59" s="383">
        <f t="shared" si="232"/>
        <v>0</v>
      </c>
      <c r="ULQ59" s="383">
        <f t="shared" si="232"/>
        <v>0</v>
      </c>
      <c r="ULR59" s="383">
        <f t="shared" si="232"/>
        <v>0</v>
      </c>
      <c r="ULS59" s="383">
        <f t="shared" si="232"/>
        <v>0</v>
      </c>
      <c r="ULT59" s="383">
        <f t="shared" si="232"/>
        <v>0</v>
      </c>
      <c r="ULU59" s="383">
        <f t="shared" si="232"/>
        <v>0</v>
      </c>
      <c r="ULV59" s="383">
        <f t="shared" si="232"/>
        <v>0</v>
      </c>
      <c r="ULW59" s="383">
        <f t="shared" si="232"/>
        <v>0</v>
      </c>
      <c r="ULX59" s="383">
        <f t="shared" si="232"/>
        <v>0</v>
      </c>
      <c r="ULY59" s="383">
        <f t="shared" si="232"/>
        <v>0</v>
      </c>
      <c r="ULZ59" s="383">
        <f t="shared" si="232"/>
        <v>0</v>
      </c>
      <c r="UMA59" s="383">
        <f t="shared" si="232"/>
        <v>0</v>
      </c>
      <c r="UMB59" s="383">
        <f t="shared" ref="UMB59:UOM59" si="233">UMB56</f>
        <v>0</v>
      </c>
      <c r="UMC59" s="383">
        <f t="shared" si="233"/>
        <v>0</v>
      </c>
      <c r="UMD59" s="383">
        <f t="shared" si="233"/>
        <v>0</v>
      </c>
      <c r="UME59" s="383">
        <f t="shared" si="233"/>
        <v>0</v>
      </c>
      <c r="UMF59" s="383">
        <f t="shared" si="233"/>
        <v>0</v>
      </c>
      <c r="UMG59" s="383">
        <f t="shared" si="233"/>
        <v>0</v>
      </c>
      <c r="UMH59" s="383">
        <f t="shared" si="233"/>
        <v>0</v>
      </c>
      <c r="UMI59" s="383">
        <f t="shared" si="233"/>
        <v>0</v>
      </c>
      <c r="UMJ59" s="383">
        <f t="shared" si="233"/>
        <v>0</v>
      </c>
      <c r="UMK59" s="383">
        <f t="shared" si="233"/>
        <v>0</v>
      </c>
      <c r="UML59" s="383">
        <f t="shared" si="233"/>
        <v>0</v>
      </c>
      <c r="UMM59" s="383">
        <f t="shared" si="233"/>
        <v>0</v>
      </c>
      <c r="UMN59" s="383">
        <f t="shared" si="233"/>
        <v>0</v>
      </c>
      <c r="UMO59" s="383">
        <f t="shared" si="233"/>
        <v>0</v>
      </c>
      <c r="UMP59" s="383">
        <f t="shared" si="233"/>
        <v>0</v>
      </c>
      <c r="UMQ59" s="383">
        <f t="shared" si="233"/>
        <v>0</v>
      </c>
      <c r="UMR59" s="383">
        <f t="shared" si="233"/>
        <v>0</v>
      </c>
      <c r="UMS59" s="383">
        <f t="shared" si="233"/>
        <v>0</v>
      </c>
      <c r="UMT59" s="383">
        <f t="shared" si="233"/>
        <v>0</v>
      </c>
      <c r="UMU59" s="383">
        <f t="shared" si="233"/>
        <v>0</v>
      </c>
      <c r="UMV59" s="383">
        <f t="shared" si="233"/>
        <v>0</v>
      </c>
      <c r="UMW59" s="383">
        <f t="shared" si="233"/>
        <v>0</v>
      </c>
      <c r="UMX59" s="383">
        <f t="shared" si="233"/>
        <v>0</v>
      </c>
      <c r="UMY59" s="383">
        <f t="shared" si="233"/>
        <v>0</v>
      </c>
      <c r="UMZ59" s="383">
        <f t="shared" si="233"/>
        <v>0</v>
      </c>
      <c r="UNA59" s="383">
        <f t="shared" si="233"/>
        <v>0</v>
      </c>
      <c r="UNB59" s="383">
        <f t="shared" si="233"/>
        <v>0</v>
      </c>
      <c r="UNC59" s="383">
        <f t="shared" si="233"/>
        <v>0</v>
      </c>
      <c r="UND59" s="383">
        <f t="shared" si="233"/>
        <v>0</v>
      </c>
      <c r="UNE59" s="383">
        <f t="shared" si="233"/>
        <v>0</v>
      </c>
      <c r="UNF59" s="383">
        <f t="shared" si="233"/>
        <v>0</v>
      </c>
      <c r="UNG59" s="383">
        <f t="shared" si="233"/>
        <v>0</v>
      </c>
      <c r="UNH59" s="383">
        <f t="shared" si="233"/>
        <v>0</v>
      </c>
      <c r="UNI59" s="383">
        <f t="shared" si="233"/>
        <v>0</v>
      </c>
      <c r="UNJ59" s="383">
        <f t="shared" si="233"/>
        <v>0</v>
      </c>
      <c r="UNK59" s="383">
        <f t="shared" si="233"/>
        <v>0</v>
      </c>
      <c r="UNL59" s="383">
        <f t="shared" si="233"/>
        <v>0</v>
      </c>
      <c r="UNM59" s="383">
        <f t="shared" si="233"/>
        <v>0</v>
      </c>
      <c r="UNN59" s="383">
        <f t="shared" si="233"/>
        <v>0</v>
      </c>
      <c r="UNO59" s="383">
        <f t="shared" si="233"/>
        <v>0</v>
      </c>
      <c r="UNP59" s="383">
        <f t="shared" si="233"/>
        <v>0</v>
      </c>
      <c r="UNQ59" s="383">
        <f t="shared" si="233"/>
        <v>0</v>
      </c>
      <c r="UNR59" s="383">
        <f t="shared" si="233"/>
        <v>0</v>
      </c>
      <c r="UNS59" s="383">
        <f t="shared" si="233"/>
        <v>0</v>
      </c>
      <c r="UNT59" s="383">
        <f t="shared" si="233"/>
        <v>0</v>
      </c>
      <c r="UNU59" s="383">
        <f t="shared" si="233"/>
        <v>0</v>
      </c>
      <c r="UNV59" s="383">
        <f t="shared" si="233"/>
        <v>0</v>
      </c>
      <c r="UNW59" s="383">
        <f t="shared" si="233"/>
        <v>0</v>
      </c>
      <c r="UNX59" s="383">
        <f t="shared" si="233"/>
        <v>0</v>
      </c>
      <c r="UNY59" s="383">
        <f t="shared" si="233"/>
        <v>0</v>
      </c>
      <c r="UNZ59" s="383">
        <f t="shared" si="233"/>
        <v>0</v>
      </c>
      <c r="UOA59" s="383">
        <f t="shared" si="233"/>
        <v>0</v>
      </c>
      <c r="UOB59" s="383">
        <f t="shared" si="233"/>
        <v>0</v>
      </c>
      <c r="UOC59" s="383">
        <f t="shared" si="233"/>
        <v>0</v>
      </c>
      <c r="UOD59" s="383">
        <f t="shared" si="233"/>
        <v>0</v>
      </c>
      <c r="UOE59" s="383">
        <f t="shared" si="233"/>
        <v>0</v>
      </c>
      <c r="UOF59" s="383">
        <f t="shared" si="233"/>
        <v>0</v>
      </c>
      <c r="UOG59" s="383">
        <f t="shared" si="233"/>
        <v>0</v>
      </c>
      <c r="UOH59" s="383">
        <f t="shared" si="233"/>
        <v>0</v>
      </c>
      <c r="UOI59" s="383">
        <f t="shared" si="233"/>
        <v>0</v>
      </c>
      <c r="UOJ59" s="383">
        <f t="shared" si="233"/>
        <v>0</v>
      </c>
      <c r="UOK59" s="383">
        <f t="shared" si="233"/>
        <v>0</v>
      </c>
      <c r="UOL59" s="383">
        <f t="shared" si="233"/>
        <v>0</v>
      </c>
      <c r="UOM59" s="383">
        <f t="shared" si="233"/>
        <v>0</v>
      </c>
      <c r="UON59" s="383">
        <f t="shared" ref="UON59:UQY59" si="234">UON56</f>
        <v>0</v>
      </c>
      <c r="UOO59" s="383">
        <f t="shared" si="234"/>
        <v>0</v>
      </c>
      <c r="UOP59" s="383">
        <f t="shared" si="234"/>
        <v>0</v>
      </c>
      <c r="UOQ59" s="383">
        <f t="shared" si="234"/>
        <v>0</v>
      </c>
      <c r="UOR59" s="383">
        <f t="shared" si="234"/>
        <v>0</v>
      </c>
      <c r="UOS59" s="383">
        <f t="shared" si="234"/>
        <v>0</v>
      </c>
      <c r="UOT59" s="383">
        <f t="shared" si="234"/>
        <v>0</v>
      </c>
      <c r="UOU59" s="383">
        <f t="shared" si="234"/>
        <v>0</v>
      </c>
      <c r="UOV59" s="383">
        <f t="shared" si="234"/>
        <v>0</v>
      </c>
      <c r="UOW59" s="383">
        <f t="shared" si="234"/>
        <v>0</v>
      </c>
      <c r="UOX59" s="383">
        <f t="shared" si="234"/>
        <v>0</v>
      </c>
      <c r="UOY59" s="383">
        <f t="shared" si="234"/>
        <v>0</v>
      </c>
      <c r="UOZ59" s="383">
        <f t="shared" si="234"/>
        <v>0</v>
      </c>
      <c r="UPA59" s="383">
        <f t="shared" si="234"/>
        <v>0</v>
      </c>
      <c r="UPB59" s="383">
        <f t="shared" si="234"/>
        <v>0</v>
      </c>
      <c r="UPC59" s="383">
        <f t="shared" si="234"/>
        <v>0</v>
      </c>
      <c r="UPD59" s="383">
        <f t="shared" si="234"/>
        <v>0</v>
      </c>
      <c r="UPE59" s="383">
        <f t="shared" si="234"/>
        <v>0</v>
      </c>
      <c r="UPF59" s="383">
        <f t="shared" si="234"/>
        <v>0</v>
      </c>
      <c r="UPG59" s="383">
        <f t="shared" si="234"/>
        <v>0</v>
      </c>
      <c r="UPH59" s="383">
        <f t="shared" si="234"/>
        <v>0</v>
      </c>
      <c r="UPI59" s="383">
        <f t="shared" si="234"/>
        <v>0</v>
      </c>
      <c r="UPJ59" s="383">
        <f t="shared" si="234"/>
        <v>0</v>
      </c>
      <c r="UPK59" s="383">
        <f t="shared" si="234"/>
        <v>0</v>
      </c>
      <c r="UPL59" s="383">
        <f t="shared" si="234"/>
        <v>0</v>
      </c>
      <c r="UPM59" s="383">
        <f t="shared" si="234"/>
        <v>0</v>
      </c>
      <c r="UPN59" s="383">
        <f t="shared" si="234"/>
        <v>0</v>
      </c>
      <c r="UPO59" s="383">
        <f t="shared" si="234"/>
        <v>0</v>
      </c>
      <c r="UPP59" s="383">
        <f t="shared" si="234"/>
        <v>0</v>
      </c>
      <c r="UPQ59" s="383">
        <f t="shared" si="234"/>
        <v>0</v>
      </c>
      <c r="UPR59" s="383">
        <f t="shared" si="234"/>
        <v>0</v>
      </c>
      <c r="UPS59" s="383">
        <f t="shared" si="234"/>
        <v>0</v>
      </c>
      <c r="UPT59" s="383">
        <f t="shared" si="234"/>
        <v>0</v>
      </c>
      <c r="UPU59" s="383">
        <f t="shared" si="234"/>
        <v>0</v>
      </c>
      <c r="UPV59" s="383">
        <f t="shared" si="234"/>
        <v>0</v>
      </c>
      <c r="UPW59" s="383">
        <f t="shared" si="234"/>
        <v>0</v>
      </c>
      <c r="UPX59" s="383">
        <f t="shared" si="234"/>
        <v>0</v>
      </c>
      <c r="UPY59" s="383">
        <f t="shared" si="234"/>
        <v>0</v>
      </c>
      <c r="UPZ59" s="383">
        <f t="shared" si="234"/>
        <v>0</v>
      </c>
      <c r="UQA59" s="383">
        <f t="shared" si="234"/>
        <v>0</v>
      </c>
      <c r="UQB59" s="383">
        <f t="shared" si="234"/>
        <v>0</v>
      </c>
      <c r="UQC59" s="383">
        <f t="shared" si="234"/>
        <v>0</v>
      </c>
      <c r="UQD59" s="383">
        <f t="shared" si="234"/>
        <v>0</v>
      </c>
      <c r="UQE59" s="383">
        <f t="shared" si="234"/>
        <v>0</v>
      </c>
      <c r="UQF59" s="383">
        <f t="shared" si="234"/>
        <v>0</v>
      </c>
      <c r="UQG59" s="383">
        <f t="shared" si="234"/>
        <v>0</v>
      </c>
      <c r="UQH59" s="383">
        <f t="shared" si="234"/>
        <v>0</v>
      </c>
      <c r="UQI59" s="383">
        <f t="shared" si="234"/>
        <v>0</v>
      </c>
      <c r="UQJ59" s="383">
        <f t="shared" si="234"/>
        <v>0</v>
      </c>
      <c r="UQK59" s="383">
        <f t="shared" si="234"/>
        <v>0</v>
      </c>
      <c r="UQL59" s="383">
        <f t="shared" si="234"/>
        <v>0</v>
      </c>
      <c r="UQM59" s="383">
        <f t="shared" si="234"/>
        <v>0</v>
      </c>
      <c r="UQN59" s="383">
        <f t="shared" si="234"/>
        <v>0</v>
      </c>
      <c r="UQO59" s="383">
        <f t="shared" si="234"/>
        <v>0</v>
      </c>
      <c r="UQP59" s="383">
        <f t="shared" si="234"/>
        <v>0</v>
      </c>
      <c r="UQQ59" s="383">
        <f t="shared" si="234"/>
        <v>0</v>
      </c>
      <c r="UQR59" s="383">
        <f t="shared" si="234"/>
        <v>0</v>
      </c>
      <c r="UQS59" s="383">
        <f t="shared" si="234"/>
        <v>0</v>
      </c>
      <c r="UQT59" s="383">
        <f t="shared" si="234"/>
        <v>0</v>
      </c>
      <c r="UQU59" s="383">
        <f t="shared" si="234"/>
        <v>0</v>
      </c>
      <c r="UQV59" s="383">
        <f t="shared" si="234"/>
        <v>0</v>
      </c>
      <c r="UQW59" s="383">
        <f t="shared" si="234"/>
        <v>0</v>
      </c>
      <c r="UQX59" s="383">
        <f t="shared" si="234"/>
        <v>0</v>
      </c>
      <c r="UQY59" s="383">
        <f t="shared" si="234"/>
        <v>0</v>
      </c>
      <c r="UQZ59" s="383">
        <f t="shared" ref="UQZ59:UTK59" si="235">UQZ56</f>
        <v>0</v>
      </c>
      <c r="URA59" s="383">
        <f t="shared" si="235"/>
        <v>0</v>
      </c>
      <c r="URB59" s="383">
        <f t="shared" si="235"/>
        <v>0</v>
      </c>
      <c r="URC59" s="383">
        <f t="shared" si="235"/>
        <v>0</v>
      </c>
      <c r="URD59" s="383">
        <f t="shared" si="235"/>
        <v>0</v>
      </c>
      <c r="URE59" s="383">
        <f t="shared" si="235"/>
        <v>0</v>
      </c>
      <c r="URF59" s="383">
        <f t="shared" si="235"/>
        <v>0</v>
      </c>
      <c r="URG59" s="383">
        <f t="shared" si="235"/>
        <v>0</v>
      </c>
      <c r="URH59" s="383">
        <f t="shared" si="235"/>
        <v>0</v>
      </c>
      <c r="URI59" s="383">
        <f t="shared" si="235"/>
        <v>0</v>
      </c>
      <c r="URJ59" s="383">
        <f t="shared" si="235"/>
        <v>0</v>
      </c>
      <c r="URK59" s="383">
        <f t="shared" si="235"/>
        <v>0</v>
      </c>
      <c r="URL59" s="383">
        <f t="shared" si="235"/>
        <v>0</v>
      </c>
      <c r="URM59" s="383">
        <f t="shared" si="235"/>
        <v>0</v>
      </c>
      <c r="URN59" s="383">
        <f t="shared" si="235"/>
        <v>0</v>
      </c>
      <c r="URO59" s="383">
        <f t="shared" si="235"/>
        <v>0</v>
      </c>
      <c r="URP59" s="383">
        <f t="shared" si="235"/>
        <v>0</v>
      </c>
      <c r="URQ59" s="383">
        <f t="shared" si="235"/>
        <v>0</v>
      </c>
      <c r="URR59" s="383">
        <f t="shared" si="235"/>
        <v>0</v>
      </c>
      <c r="URS59" s="383">
        <f t="shared" si="235"/>
        <v>0</v>
      </c>
      <c r="URT59" s="383">
        <f t="shared" si="235"/>
        <v>0</v>
      </c>
      <c r="URU59" s="383">
        <f t="shared" si="235"/>
        <v>0</v>
      </c>
      <c r="URV59" s="383">
        <f t="shared" si="235"/>
        <v>0</v>
      </c>
      <c r="URW59" s="383">
        <f t="shared" si="235"/>
        <v>0</v>
      </c>
      <c r="URX59" s="383">
        <f t="shared" si="235"/>
        <v>0</v>
      </c>
      <c r="URY59" s="383">
        <f t="shared" si="235"/>
        <v>0</v>
      </c>
      <c r="URZ59" s="383">
        <f t="shared" si="235"/>
        <v>0</v>
      </c>
      <c r="USA59" s="383">
        <f t="shared" si="235"/>
        <v>0</v>
      </c>
      <c r="USB59" s="383">
        <f t="shared" si="235"/>
        <v>0</v>
      </c>
      <c r="USC59" s="383">
        <f t="shared" si="235"/>
        <v>0</v>
      </c>
      <c r="USD59" s="383">
        <f t="shared" si="235"/>
        <v>0</v>
      </c>
      <c r="USE59" s="383">
        <f t="shared" si="235"/>
        <v>0</v>
      </c>
      <c r="USF59" s="383">
        <f t="shared" si="235"/>
        <v>0</v>
      </c>
      <c r="USG59" s="383">
        <f t="shared" si="235"/>
        <v>0</v>
      </c>
      <c r="USH59" s="383">
        <f t="shared" si="235"/>
        <v>0</v>
      </c>
      <c r="USI59" s="383">
        <f t="shared" si="235"/>
        <v>0</v>
      </c>
      <c r="USJ59" s="383">
        <f t="shared" si="235"/>
        <v>0</v>
      </c>
      <c r="USK59" s="383">
        <f t="shared" si="235"/>
        <v>0</v>
      </c>
      <c r="USL59" s="383">
        <f t="shared" si="235"/>
        <v>0</v>
      </c>
      <c r="USM59" s="383">
        <f t="shared" si="235"/>
        <v>0</v>
      </c>
      <c r="USN59" s="383">
        <f t="shared" si="235"/>
        <v>0</v>
      </c>
      <c r="USO59" s="383">
        <f t="shared" si="235"/>
        <v>0</v>
      </c>
      <c r="USP59" s="383">
        <f t="shared" si="235"/>
        <v>0</v>
      </c>
      <c r="USQ59" s="383">
        <f t="shared" si="235"/>
        <v>0</v>
      </c>
      <c r="USR59" s="383">
        <f t="shared" si="235"/>
        <v>0</v>
      </c>
      <c r="USS59" s="383">
        <f t="shared" si="235"/>
        <v>0</v>
      </c>
      <c r="UST59" s="383">
        <f t="shared" si="235"/>
        <v>0</v>
      </c>
      <c r="USU59" s="383">
        <f t="shared" si="235"/>
        <v>0</v>
      </c>
      <c r="USV59" s="383">
        <f t="shared" si="235"/>
        <v>0</v>
      </c>
      <c r="USW59" s="383">
        <f t="shared" si="235"/>
        <v>0</v>
      </c>
      <c r="USX59" s="383">
        <f t="shared" si="235"/>
        <v>0</v>
      </c>
      <c r="USY59" s="383">
        <f t="shared" si="235"/>
        <v>0</v>
      </c>
      <c r="USZ59" s="383">
        <f t="shared" si="235"/>
        <v>0</v>
      </c>
      <c r="UTA59" s="383">
        <f t="shared" si="235"/>
        <v>0</v>
      </c>
      <c r="UTB59" s="383">
        <f t="shared" si="235"/>
        <v>0</v>
      </c>
      <c r="UTC59" s="383">
        <f t="shared" si="235"/>
        <v>0</v>
      </c>
      <c r="UTD59" s="383">
        <f t="shared" si="235"/>
        <v>0</v>
      </c>
      <c r="UTE59" s="383">
        <f t="shared" si="235"/>
        <v>0</v>
      </c>
      <c r="UTF59" s="383">
        <f t="shared" si="235"/>
        <v>0</v>
      </c>
      <c r="UTG59" s="383">
        <f t="shared" si="235"/>
        <v>0</v>
      </c>
      <c r="UTH59" s="383">
        <f t="shared" si="235"/>
        <v>0</v>
      </c>
      <c r="UTI59" s="383">
        <f t="shared" si="235"/>
        <v>0</v>
      </c>
      <c r="UTJ59" s="383">
        <f t="shared" si="235"/>
        <v>0</v>
      </c>
      <c r="UTK59" s="383">
        <f t="shared" si="235"/>
        <v>0</v>
      </c>
      <c r="UTL59" s="383">
        <f t="shared" ref="UTL59:UVW59" si="236">UTL56</f>
        <v>0</v>
      </c>
      <c r="UTM59" s="383">
        <f t="shared" si="236"/>
        <v>0</v>
      </c>
      <c r="UTN59" s="383">
        <f t="shared" si="236"/>
        <v>0</v>
      </c>
      <c r="UTO59" s="383">
        <f t="shared" si="236"/>
        <v>0</v>
      </c>
      <c r="UTP59" s="383">
        <f t="shared" si="236"/>
        <v>0</v>
      </c>
      <c r="UTQ59" s="383">
        <f t="shared" si="236"/>
        <v>0</v>
      </c>
      <c r="UTR59" s="383">
        <f t="shared" si="236"/>
        <v>0</v>
      </c>
      <c r="UTS59" s="383">
        <f t="shared" si="236"/>
        <v>0</v>
      </c>
      <c r="UTT59" s="383">
        <f t="shared" si="236"/>
        <v>0</v>
      </c>
      <c r="UTU59" s="383">
        <f t="shared" si="236"/>
        <v>0</v>
      </c>
      <c r="UTV59" s="383">
        <f t="shared" si="236"/>
        <v>0</v>
      </c>
      <c r="UTW59" s="383">
        <f t="shared" si="236"/>
        <v>0</v>
      </c>
      <c r="UTX59" s="383">
        <f t="shared" si="236"/>
        <v>0</v>
      </c>
      <c r="UTY59" s="383">
        <f t="shared" si="236"/>
        <v>0</v>
      </c>
      <c r="UTZ59" s="383">
        <f t="shared" si="236"/>
        <v>0</v>
      </c>
      <c r="UUA59" s="383">
        <f t="shared" si="236"/>
        <v>0</v>
      </c>
      <c r="UUB59" s="383">
        <f t="shared" si="236"/>
        <v>0</v>
      </c>
      <c r="UUC59" s="383">
        <f t="shared" si="236"/>
        <v>0</v>
      </c>
      <c r="UUD59" s="383">
        <f t="shared" si="236"/>
        <v>0</v>
      </c>
      <c r="UUE59" s="383">
        <f t="shared" si="236"/>
        <v>0</v>
      </c>
      <c r="UUF59" s="383">
        <f t="shared" si="236"/>
        <v>0</v>
      </c>
      <c r="UUG59" s="383">
        <f t="shared" si="236"/>
        <v>0</v>
      </c>
      <c r="UUH59" s="383">
        <f t="shared" si="236"/>
        <v>0</v>
      </c>
      <c r="UUI59" s="383">
        <f t="shared" si="236"/>
        <v>0</v>
      </c>
      <c r="UUJ59" s="383">
        <f t="shared" si="236"/>
        <v>0</v>
      </c>
      <c r="UUK59" s="383">
        <f t="shared" si="236"/>
        <v>0</v>
      </c>
      <c r="UUL59" s="383">
        <f t="shared" si="236"/>
        <v>0</v>
      </c>
      <c r="UUM59" s="383">
        <f t="shared" si="236"/>
        <v>0</v>
      </c>
      <c r="UUN59" s="383">
        <f t="shared" si="236"/>
        <v>0</v>
      </c>
      <c r="UUO59" s="383">
        <f t="shared" si="236"/>
        <v>0</v>
      </c>
      <c r="UUP59" s="383">
        <f t="shared" si="236"/>
        <v>0</v>
      </c>
      <c r="UUQ59" s="383">
        <f t="shared" si="236"/>
        <v>0</v>
      </c>
      <c r="UUR59" s="383">
        <f t="shared" si="236"/>
        <v>0</v>
      </c>
      <c r="UUS59" s="383">
        <f t="shared" si="236"/>
        <v>0</v>
      </c>
      <c r="UUT59" s="383">
        <f t="shared" si="236"/>
        <v>0</v>
      </c>
      <c r="UUU59" s="383">
        <f t="shared" si="236"/>
        <v>0</v>
      </c>
      <c r="UUV59" s="383">
        <f t="shared" si="236"/>
        <v>0</v>
      </c>
      <c r="UUW59" s="383">
        <f t="shared" si="236"/>
        <v>0</v>
      </c>
      <c r="UUX59" s="383">
        <f t="shared" si="236"/>
        <v>0</v>
      </c>
      <c r="UUY59" s="383">
        <f t="shared" si="236"/>
        <v>0</v>
      </c>
      <c r="UUZ59" s="383">
        <f t="shared" si="236"/>
        <v>0</v>
      </c>
      <c r="UVA59" s="383">
        <f t="shared" si="236"/>
        <v>0</v>
      </c>
      <c r="UVB59" s="383">
        <f t="shared" si="236"/>
        <v>0</v>
      </c>
      <c r="UVC59" s="383">
        <f t="shared" si="236"/>
        <v>0</v>
      </c>
      <c r="UVD59" s="383">
        <f t="shared" si="236"/>
        <v>0</v>
      </c>
      <c r="UVE59" s="383">
        <f t="shared" si="236"/>
        <v>0</v>
      </c>
      <c r="UVF59" s="383">
        <f t="shared" si="236"/>
        <v>0</v>
      </c>
      <c r="UVG59" s="383">
        <f t="shared" si="236"/>
        <v>0</v>
      </c>
      <c r="UVH59" s="383">
        <f t="shared" si="236"/>
        <v>0</v>
      </c>
      <c r="UVI59" s="383">
        <f t="shared" si="236"/>
        <v>0</v>
      </c>
      <c r="UVJ59" s="383">
        <f t="shared" si="236"/>
        <v>0</v>
      </c>
      <c r="UVK59" s="383">
        <f t="shared" si="236"/>
        <v>0</v>
      </c>
      <c r="UVL59" s="383">
        <f t="shared" si="236"/>
        <v>0</v>
      </c>
      <c r="UVM59" s="383">
        <f t="shared" si="236"/>
        <v>0</v>
      </c>
      <c r="UVN59" s="383">
        <f t="shared" si="236"/>
        <v>0</v>
      </c>
      <c r="UVO59" s="383">
        <f t="shared" si="236"/>
        <v>0</v>
      </c>
      <c r="UVP59" s="383">
        <f t="shared" si="236"/>
        <v>0</v>
      </c>
      <c r="UVQ59" s="383">
        <f t="shared" si="236"/>
        <v>0</v>
      </c>
      <c r="UVR59" s="383">
        <f t="shared" si="236"/>
        <v>0</v>
      </c>
      <c r="UVS59" s="383">
        <f t="shared" si="236"/>
        <v>0</v>
      </c>
      <c r="UVT59" s="383">
        <f t="shared" si="236"/>
        <v>0</v>
      </c>
      <c r="UVU59" s="383">
        <f t="shared" si="236"/>
        <v>0</v>
      </c>
      <c r="UVV59" s="383">
        <f t="shared" si="236"/>
        <v>0</v>
      </c>
      <c r="UVW59" s="383">
        <f t="shared" si="236"/>
        <v>0</v>
      </c>
      <c r="UVX59" s="383">
        <f t="shared" ref="UVX59:UYI59" si="237">UVX56</f>
        <v>0</v>
      </c>
      <c r="UVY59" s="383">
        <f t="shared" si="237"/>
        <v>0</v>
      </c>
      <c r="UVZ59" s="383">
        <f t="shared" si="237"/>
        <v>0</v>
      </c>
      <c r="UWA59" s="383">
        <f t="shared" si="237"/>
        <v>0</v>
      </c>
      <c r="UWB59" s="383">
        <f t="shared" si="237"/>
        <v>0</v>
      </c>
      <c r="UWC59" s="383">
        <f t="shared" si="237"/>
        <v>0</v>
      </c>
      <c r="UWD59" s="383">
        <f t="shared" si="237"/>
        <v>0</v>
      </c>
      <c r="UWE59" s="383">
        <f t="shared" si="237"/>
        <v>0</v>
      </c>
      <c r="UWF59" s="383">
        <f t="shared" si="237"/>
        <v>0</v>
      </c>
      <c r="UWG59" s="383">
        <f t="shared" si="237"/>
        <v>0</v>
      </c>
      <c r="UWH59" s="383">
        <f t="shared" si="237"/>
        <v>0</v>
      </c>
      <c r="UWI59" s="383">
        <f t="shared" si="237"/>
        <v>0</v>
      </c>
      <c r="UWJ59" s="383">
        <f t="shared" si="237"/>
        <v>0</v>
      </c>
      <c r="UWK59" s="383">
        <f t="shared" si="237"/>
        <v>0</v>
      </c>
      <c r="UWL59" s="383">
        <f t="shared" si="237"/>
        <v>0</v>
      </c>
      <c r="UWM59" s="383">
        <f t="shared" si="237"/>
        <v>0</v>
      </c>
      <c r="UWN59" s="383">
        <f t="shared" si="237"/>
        <v>0</v>
      </c>
      <c r="UWO59" s="383">
        <f t="shared" si="237"/>
        <v>0</v>
      </c>
      <c r="UWP59" s="383">
        <f t="shared" si="237"/>
        <v>0</v>
      </c>
      <c r="UWQ59" s="383">
        <f t="shared" si="237"/>
        <v>0</v>
      </c>
      <c r="UWR59" s="383">
        <f t="shared" si="237"/>
        <v>0</v>
      </c>
      <c r="UWS59" s="383">
        <f t="shared" si="237"/>
        <v>0</v>
      </c>
      <c r="UWT59" s="383">
        <f t="shared" si="237"/>
        <v>0</v>
      </c>
      <c r="UWU59" s="383">
        <f t="shared" si="237"/>
        <v>0</v>
      </c>
      <c r="UWV59" s="383">
        <f t="shared" si="237"/>
        <v>0</v>
      </c>
      <c r="UWW59" s="383">
        <f t="shared" si="237"/>
        <v>0</v>
      </c>
      <c r="UWX59" s="383">
        <f t="shared" si="237"/>
        <v>0</v>
      </c>
      <c r="UWY59" s="383">
        <f t="shared" si="237"/>
        <v>0</v>
      </c>
      <c r="UWZ59" s="383">
        <f t="shared" si="237"/>
        <v>0</v>
      </c>
      <c r="UXA59" s="383">
        <f t="shared" si="237"/>
        <v>0</v>
      </c>
      <c r="UXB59" s="383">
        <f t="shared" si="237"/>
        <v>0</v>
      </c>
      <c r="UXC59" s="383">
        <f t="shared" si="237"/>
        <v>0</v>
      </c>
      <c r="UXD59" s="383">
        <f t="shared" si="237"/>
        <v>0</v>
      </c>
      <c r="UXE59" s="383">
        <f t="shared" si="237"/>
        <v>0</v>
      </c>
      <c r="UXF59" s="383">
        <f t="shared" si="237"/>
        <v>0</v>
      </c>
      <c r="UXG59" s="383">
        <f t="shared" si="237"/>
        <v>0</v>
      </c>
      <c r="UXH59" s="383">
        <f t="shared" si="237"/>
        <v>0</v>
      </c>
      <c r="UXI59" s="383">
        <f t="shared" si="237"/>
        <v>0</v>
      </c>
      <c r="UXJ59" s="383">
        <f t="shared" si="237"/>
        <v>0</v>
      </c>
      <c r="UXK59" s="383">
        <f t="shared" si="237"/>
        <v>0</v>
      </c>
      <c r="UXL59" s="383">
        <f t="shared" si="237"/>
        <v>0</v>
      </c>
      <c r="UXM59" s="383">
        <f t="shared" si="237"/>
        <v>0</v>
      </c>
      <c r="UXN59" s="383">
        <f t="shared" si="237"/>
        <v>0</v>
      </c>
      <c r="UXO59" s="383">
        <f t="shared" si="237"/>
        <v>0</v>
      </c>
      <c r="UXP59" s="383">
        <f t="shared" si="237"/>
        <v>0</v>
      </c>
      <c r="UXQ59" s="383">
        <f t="shared" si="237"/>
        <v>0</v>
      </c>
      <c r="UXR59" s="383">
        <f t="shared" si="237"/>
        <v>0</v>
      </c>
      <c r="UXS59" s="383">
        <f t="shared" si="237"/>
        <v>0</v>
      </c>
      <c r="UXT59" s="383">
        <f t="shared" si="237"/>
        <v>0</v>
      </c>
      <c r="UXU59" s="383">
        <f t="shared" si="237"/>
        <v>0</v>
      </c>
      <c r="UXV59" s="383">
        <f t="shared" si="237"/>
        <v>0</v>
      </c>
      <c r="UXW59" s="383">
        <f t="shared" si="237"/>
        <v>0</v>
      </c>
      <c r="UXX59" s="383">
        <f t="shared" si="237"/>
        <v>0</v>
      </c>
      <c r="UXY59" s="383">
        <f t="shared" si="237"/>
        <v>0</v>
      </c>
      <c r="UXZ59" s="383">
        <f t="shared" si="237"/>
        <v>0</v>
      </c>
      <c r="UYA59" s="383">
        <f t="shared" si="237"/>
        <v>0</v>
      </c>
      <c r="UYB59" s="383">
        <f t="shared" si="237"/>
        <v>0</v>
      </c>
      <c r="UYC59" s="383">
        <f t="shared" si="237"/>
        <v>0</v>
      </c>
      <c r="UYD59" s="383">
        <f t="shared" si="237"/>
        <v>0</v>
      </c>
      <c r="UYE59" s="383">
        <f t="shared" si="237"/>
        <v>0</v>
      </c>
      <c r="UYF59" s="383">
        <f t="shared" si="237"/>
        <v>0</v>
      </c>
      <c r="UYG59" s="383">
        <f t="shared" si="237"/>
        <v>0</v>
      </c>
      <c r="UYH59" s="383">
        <f t="shared" si="237"/>
        <v>0</v>
      </c>
      <c r="UYI59" s="383">
        <f t="shared" si="237"/>
        <v>0</v>
      </c>
      <c r="UYJ59" s="383">
        <f t="shared" ref="UYJ59:VAU59" si="238">UYJ56</f>
        <v>0</v>
      </c>
      <c r="UYK59" s="383">
        <f t="shared" si="238"/>
        <v>0</v>
      </c>
      <c r="UYL59" s="383">
        <f t="shared" si="238"/>
        <v>0</v>
      </c>
      <c r="UYM59" s="383">
        <f t="shared" si="238"/>
        <v>0</v>
      </c>
      <c r="UYN59" s="383">
        <f t="shared" si="238"/>
        <v>0</v>
      </c>
      <c r="UYO59" s="383">
        <f t="shared" si="238"/>
        <v>0</v>
      </c>
      <c r="UYP59" s="383">
        <f t="shared" si="238"/>
        <v>0</v>
      </c>
      <c r="UYQ59" s="383">
        <f t="shared" si="238"/>
        <v>0</v>
      </c>
      <c r="UYR59" s="383">
        <f t="shared" si="238"/>
        <v>0</v>
      </c>
      <c r="UYS59" s="383">
        <f t="shared" si="238"/>
        <v>0</v>
      </c>
      <c r="UYT59" s="383">
        <f t="shared" si="238"/>
        <v>0</v>
      </c>
      <c r="UYU59" s="383">
        <f t="shared" si="238"/>
        <v>0</v>
      </c>
      <c r="UYV59" s="383">
        <f t="shared" si="238"/>
        <v>0</v>
      </c>
      <c r="UYW59" s="383">
        <f t="shared" si="238"/>
        <v>0</v>
      </c>
      <c r="UYX59" s="383">
        <f t="shared" si="238"/>
        <v>0</v>
      </c>
      <c r="UYY59" s="383">
        <f t="shared" si="238"/>
        <v>0</v>
      </c>
      <c r="UYZ59" s="383">
        <f t="shared" si="238"/>
        <v>0</v>
      </c>
      <c r="UZA59" s="383">
        <f t="shared" si="238"/>
        <v>0</v>
      </c>
      <c r="UZB59" s="383">
        <f t="shared" si="238"/>
        <v>0</v>
      </c>
      <c r="UZC59" s="383">
        <f t="shared" si="238"/>
        <v>0</v>
      </c>
      <c r="UZD59" s="383">
        <f t="shared" si="238"/>
        <v>0</v>
      </c>
      <c r="UZE59" s="383">
        <f t="shared" si="238"/>
        <v>0</v>
      </c>
      <c r="UZF59" s="383">
        <f t="shared" si="238"/>
        <v>0</v>
      </c>
      <c r="UZG59" s="383">
        <f t="shared" si="238"/>
        <v>0</v>
      </c>
      <c r="UZH59" s="383">
        <f t="shared" si="238"/>
        <v>0</v>
      </c>
      <c r="UZI59" s="383">
        <f t="shared" si="238"/>
        <v>0</v>
      </c>
      <c r="UZJ59" s="383">
        <f t="shared" si="238"/>
        <v>0</v>
      </c>
      <c r="UZK59" s="383">
        <f t="shared" si="238"/>
        <v>0</v>
      </c>
      <c r="UZL59" s="383">
        <f t="shared" si="238"/>
        <v>0</v>
      </c>
      <c r="UZM59" s="383">
        <f t="shared" si="238"/>
        <v>0</v>
      </c>
      <c r="UZN59" s="383">
        <f t="shared" si="238"/>
        <v>0</v>
      </c>
      <c r="UZO59" s="383">
        <f t="shared" si="238"/>
        <v>0</v>
      </c>
      <c r="UZP59" s="383">
        <f t="shared" si="238"/>
        <v>0</v>
      </c>
      <c r="UZQ59" s="383">
        <f t="shared" si="238"/>
        <v>0</v>
      </c>
      <c r="UZR59" s="383">
        <f t="shared" si="238"/>
        <v>0</v>
      </c>
      <c r="UZS59" s="383">
        <f t="shared" si="238"/>
        <v>0</v>
      </c>
      <c r="UZT59" s="383">
        <f t="shared" si="238"/>
        <v>0</v>
      </c>
      <c r="UZU59" s="383">
        <f t="shared" si="238"/>
        <v>0</v>
      </c>
      <c r="UZV59" s="383">
        <f t="shared" si="238"/>
        <v>0</v>
      </c>
      <c r="UZW59" s="383">
        <f t="shared" si="238"/>
        <v>0</v>
      </c>
      <c r="UZX59" s="383">
        <f t="shared" si="238"/>
        <v>0</v>
      </c>
      <c r="UZY59" s="383">
        <f t="shared" si="238"/>
        <v>0</v>
      </c>
      <c r="UZZ59" s="383">
        <f t="shared" si="238"/>
        <v>0</v>
      </c>
      <c r="VAA59" s="383">
        <f t="shared" si="238"/>
        <v>0</v>
      </c>
      <c r="VAB59" s="383">
        <f t="shared" si="238"/>
        <v>0</v>
      </c>
      <c r="VAC59" s="383">
        <f t="shared" si="238"/>
        <v>0</v>
      </c>
      <c r="VAD59" s="383">
        <f t="shared" si="238"/>
        <v>0</v>
      </c>
      <c r="VAE59" s="383">
        <f t="shared" si="238"/>
        <v>0</v>
      </c>
      <c r="VAF59" s="383">
        <f t="shared" si="238"/>
        <v>0</v>
      </c>
      <c r="VAG59" s="383">
        <f t="shared" si="238"/>
        <v>0</v>
      </c>
      <c r="VAH59" s="383">
        <f t="shared" si="238"/>
        <v>0</v>
      </c>
      <c r="VAI59" s="383">
        <f t="shared" si="238"/>
        <v>0</v>
      </c>
      <c r="VAJ59" s="383">
        <f t="shared" si="238"/>
        <v>0</v>
      </c>
      <c r="VAK59" s="383">
        <f t="shared" si="238"/>
        <v>0</v>
      </c>
      <c r="VAL59" s="383">
        <f t="shared" si="238"/>
        <v>0</v>
      </c>
      <c r="VAM59" s="383">
        <f t="shared" si="238"/>
        <v>0</v>
      </c>
      <c r="VAN59" s="383">
        <f t="shared" si="238"/>
        <v>0</v>
      </c>
      <c r="VAO59" s="383">
        <f t="shared" si="238"/>
        <v>0</v>
      </c>
      <c r="VAP59" s="383">
        <f t="shared" si="238"/>
        <v>0</v>
      </c>
      <c r="VAQ59" s="383">
        <f t="shared" si="238"/>
        <v>0</v>
      </c>
      <c r="VAR59" s="383">
        <f t="shared" si="238"/>
        <v>0</v>
      </c>
      <c r="VAS59" s="383">
        <f t="shared" si="238"/>
        <v>0</v>
      </c>
      <c r="VAT59" s="383">
        <f t="shared" si="238"/>
        <v>0</v>
      </c>
      <c r="VAU59" s="383">
        <f t="shared" si="238"/>
        <v>0</v>
      </c>
      <c r="VAV59" s="383">
        <f t="shared" ref="VAV59:VDG59" si="239">VAV56</f>
        <v>0</v>
      </c>
      <c r="VAW59" s="383">
        <f t="shared" si="239"/>
        <v>0</v>
      </c>
      <c r="VAX59" s="383">
        <f t="shared" si="239"/>
        <v>0</v>
      </c>
      <c r="VAY59" s="383">
        <f t="shared" si="239"/>
        <v>0</v>
      </c>
      <c r="VAZ59" s="383">
        <f t="shared" si="239"/>
        <v>0</v>
      </c>
      <c r="VBA59" s="383">
        <f t="shared" si="239"/>
        <v>0</v>
      </c>
      <c r="VBB59" s="383">
        <f t="shared" si="239"/>
        <v>0</v>
      </c>
      <c r="VBC59" s="383">
        <f t="shared" si="239"/>
        <v>0</v>
      </c>
      <c r="VBD59" s="383">
        <f t="shared" si="239"/>
        <v>0</v>
      </c>
      <c r="VBE59" s="383">
        <f t="shared" si="239"/>
        <v>0</v>
      </c>
      <c r="VBF59" s="383">
        <f t="shared" si="239"/>
        <v>0</v>
      </c>
      <c r="VBG59" s="383">
        <f t="shared" si="239"/>
        <v>0</v>
      </c>
      <c r="VBH59" s="383">
        <f t="shared" si="239"/>
        <v>0</v>
      </c>
      <c r="VBI59" s="383">
        <f t="shared" si="239"/>
        <v>0</v>
      </c>
      <c r="VBJ59" s="383">
        <f t="shared" si="239"/>
        <v>0</v>
      </c>
      <c r="VBK59" s="383">
        <f t="shared" si="239"/>
        <v>0</v>
      </c>
      <c r="VBL59" s="383">
        <f t="shared" si="239"/>
        <v>0</v>
      </c>
      <c r="VBM59" s="383">
        <f t="shared" si="239"/>
        <v>0</v>
      </c>
      <c r="VBN59" s="383">
        <f t="shared" si="239"/>
        <v>0</v>
      </c>
      <c r="VBO59" s="383">
        <f t="shared" si="239"/>
        <v>0</v>
      </c>
      <c r="VBP59" s="383">
        <f t="shared" si="239"/>
        <v>0</v>
      </c>
      <c r="VBQ59" s="383">
        <f t="shared" si="239"/>
        <v>0</v>
      </c>
      <c r="VBR59" s="383">
        <f t="shared" si="239"/>
        <v>0</v>
      </c>
      <c r="VBS59" s="383">
        <f t="shared" si="239"/>
        <v>0</v>
      </c>
      <c r="VBT59" s="383">
        <f t="shared" si="239"/>
        <v>0</v>
      </c>
      <c r="VBU59" s="383">
        <f t="shared" si="239"/>
        <v>0</v>
      </c>
      <c r="VBV59" s="383">
        <f t="shared" si="239"/>
        <v>0</v>
      </c>
      <c r="VBW59" s="383">
        <f t="shared" si="239"/>
        <v>0</v>
      </c>
      <c r="VBX59" s="383">
        <f t="shared" si="239"/>
        <v>0</v>
      </c>
      <c r="VBY59" s="383">
        <f t="shared" si="239"/>
        <v>0</v>
      </c>
      <c r="VBZ59" s="383">
        <f t="shared" si="239"/>
        <v>0</v>
      </c>
      <c r="VCA59" s="383">
        <f t="shared" si="239"/>
        <v>0</v>
      </c>
      <c r="VCB59" s="383">
        <f t="shared" si="239"/>
        <v>0</v>
      </c>
      <c r="VCC59" s="383">
        <f t="shared" si="239"/>
        <v>0</v>
      </c>
      <c r="VCD59" s="383">
        <f t="shared" si="239"/>
        <v>0</v>
      </c>
      <c r="VCE59" s="383">
        <f t="shared" si="239"/>
        <v>0</v>
      </c>
      <c r="VCF59" s="383">
        <f t="shared" si="239"/>
        <v>0</v>
      </c>
      <c r="VCG59" s="383">
        <f t="shared" si="239"/>
        <v>0</v>
      </c>
      <c r="VCH59" s="383">
        <f t="shared" si="239"/>
        <v>0</v>
      </c>
      <c r="VCI59" s="383">
        <f t="shared" si="239"/>
        <v>0</v>
      </c>
      <c r="VCJ59" s="383">
        <f t="shared" si="239"/>
        <v>0</v>
      </c>
      <c r="VCK59" s="383">
        <f t="shared" si="239"/>
        <v>0</v>
      </c>
      <c r="VCL59" s="383">
        <f t="shared" si="239"/>
        <v>0</v>
      </c>
      <c r="VCM59" s="383">
        <f t="shared" si="239"/>
        <v>0</v>
      </c>
      <c r="VCN59" s="383">
        <f t="shared" si="239"/>
        <v>0</v>
      </c>
      <c r="VCO59" s="383">
        <f t="shared" si="239"/>
        <v>0</v>
      </c>
      <c r="VCP59" s="383">
        <f t="shared" si="239"/>
        <v>0</v>
      </c>
      <c r="VCQ59" s="383">
        <f t="shared" si="239"/>
        <v>0</v>
      </c>
      <c r="VCR59" s="383">
        <f t="shared" si="239"/>
        <v>0</v>
      </c>
      <c r="VCS59" s="383">
        <f t="shared" si="239"/>
        <v>0</v>
      </c>
      <c r="VCT59" s="383">
        <f t="shared" si="239"/>
        <v>0</v>
      </c>
      <c r="VCU59" s="383">
        <f t="shared" si="239"/>
        <v>0</v>
      </c>
      <c r="VCV59" s="383">
        <f t="shared" si="239"/>
        <v>0</v>
      </c>
      <c r="VCW59" s="383">
        <f t="shared" si="239"/>
        <v>0</v>
      </c>
      <c r="VCX59" s="383">
        <f t="shared" si="239"/>
        <v>0</v>
      </c>
      <c r="VCY59" s="383">
        <f t="shared" si="239"/>
        <v>0</v>
      </c>
      <c r="VCZ59" s="383">
        <f t="shared" si="239"/>
        <v>0</v>
      </c>
      <c r="VDA59" s="383">
        <f t="shared" si="239"/>
        <v>0</v>
      </c>
      <c r="VDB59" s="383">
        <f t="shared" si="239"/>
        <v>0</v>
      </c>
      <c r="VDC59" s="383">
        <f t="shared" si="239"/>
        <v>0</v>
      </c>
      <c r="VDD59" s="383">
        <f t="shared" si="239"/>
        <v>0</v>
      </c>
      <c r="VDE59" s="383">
        <f t="shared" si="239"/>
        <v>0</v>
      </c>
      <c r="VDF59" s="383">
        <f t="shared" si="239"/>
        <v>0</v>
      </c>
      <c r="VDG59" s="383">
        <f t="shared" si="239"/>
        <v>0</v>
      </c>
      <c r="VDH59" s="383">
        <f t="shared" ref="VDH59:VFS59" si="240">VDH56</f>
        <v>0</v>
      </c>
      <c r="VDI59" s="383">
        <f t="shared" si="240"/>
        <v>0</v>
      </c>
      <c r="VDJ59" s="383">
        <f t="shared" si="240"/>
        <v>0</v>
      </c>
      <c r="VDK59" s="383">
        <f t="shared" si="240"/>
        <v>0</v>
      </c>
      <c r="VDL59" s="383">
        <f t="shared" si="240"/>
        <v>0</v>
      </c>
      <c r="VDM59" s="383">
        <f t="shared" si="240"/>
        <v>0</v>
      </c>
      <c r="VDN59" s="383">
        <f t="shared" si="240"/>
        <v>0</v>
      </c>
      <c r="VDO59" s="383">
        <f t="shared" si="240"/>
        <v>0</v>
      </c>
      <c r="VDP59" s="383">
        <f t="shared" si="240"/>
        <v>0</v>
      </c>
      <c r="VDQ59" s="383">
        <f t="shared" si="240"/>
        <v>0</v>
      </c>
      <c r="VDR59" s="383">
        <f t="shared" si="240"/>
        <v>0</v>
      </c>
      <c r="VDS59" s="383">
        <f t="shared" si="240"/>
        <v>0</v>
      </c>
      <c r="VDT59" s="383">
        <f t="shared" si="240"/>
        <v>0</v>
      </c>
      <c r="VDU59" s="383">
        <f t="shared" si="240"/>
        <v>0</v>
      </c>
      <c r="VDV59" s="383">
        <f t="shared" si="240"/>
        <v>0</v>
      </c>
      <c r="VDW59" s="383">
        <f t="shared" si="240"/>
        <v>0</v>
      </c>
      <c r="VDX59" s="383">
        <f t="shared" si="240"/>
        <v>0</v>
      </c>
      <c r="VDY59" s="383">
        <f t="shared" si="240"/>
        <v>0</v>
      </c>
      <c r="VDZ59" s="383">
        <f t="shared" si="240"/>
        <v>0</v>
      </c>
      <c r="VEA59" s="383">
        <f t="shared" si="240"/>
        <v>0</v>
      </c>
      <c r="VEB59" s="383">
        <f t="shared" si="240"/>
        <v>0</v>
      </c>
      <c r="VEC59" s="383">
        <f t="shared" si="240"/>
        <v>0</v>
      </c>
      <c r="VED59" s="383">
        <f t="shared" si="240"/>
        <v>0</v>
      </c>
      <c r="VEE59" s="383">
        <f t="shared" si="240"/>
        <v>0</v>
      </c>
      <c r="VEF59" s="383">
        <f t="shared" si="240"/>
        <v>0</v>
      </c>
      <c r="VEG59" s="383">
        <f t="shared" si="240"/>
        <v>0</v>
      </c>
      <c r="VEH59" s="383">
        <f t="shared" si="240"/>
        <v>0</v>
      </c>
      <c r="VEI59" s="383">
        <f t="shared" si="240"/>
        <v>0</v>
      </c>
      <c r="VEJ59" s="383">
        <f t="shared" si="240"/>
        <v>0</v>
      </c>
      <c r="VEK59" s="383">
        <f t="shared" si="240"/>
        <v>0</v>
      </c>
      <c r="VEL59" s="383">
        <f t="shared" si="240"/>
        <v>0</v>
      </c>
      <c r="VEM59" s="383">
        <f t="shared" si="240"/>
        <v>0</v>
      </c>
      <c r="VEN59" s="383">
        <f t="shared" si="240"/>
        <v>0</v>
      </c>
      <c r="VEO59" s="383">
        <f t="shared" si="240"/>
        <v>0</v>
      </c>
      <c r="VEP59" s="383">
        <f t="shared" si="240"/>
        <v>0</v>
      </c>
      <c r="VEQ59" s="383">
        <f t="shared" si="240"/>
        <v>0</v>
      </c>
      <c r="VER59" s="383">
        <f t="shared" si="240"/>
        <v>0</v>
      </c>
      <c r="VES59" s="383">
        <f t="shared" si="240"/>
        <v>0</v>
      </c>
      <c r="VET59" s="383">
        <f t="shared" si="240"/>
        <v>0</v>
      </c>
      <c r="VEU59" s="383">
        <f t="shared" si="240"/>
        <v>0</v>
      </c>
      <c r="VEV59" s="383">
        <f t="shared" si="240"/>
        <v>0</v>
      </c>
      <c r="VEW59" s="383">
        <f t="shared" si="240"/>
        <v>0</v>
      </c>
      <c r="VEX59" s="383">
        <f t="shared" si="240"/>
        <v>0</v>
      </c>
      <c r="VEY59" s="383">
        <f t="shared" si="240"/>
        <v>0</v>
      </c>
      <c r="VEZ59" s="383">
        <f t="shared" si="240"/>
        <v>0</v>
      </c>
      <c r="VFA59" s="383">
        <f t="shared" si="240"/>
        <v>0</v>
      </c>
      <c r="VFB59" s="383">
        <f t="shared" si="240"/>
        <v>0</v>
      </c>
      <c r="VFC59" s="383">
        <f t="shared" si="240"/>
        <v>0</v>
      </c>
      <c r="VFD59" s="383">
        <f t="shared" si="240"/>
        <v>0</v>
      </c>
      <c r="VFE59" s="383">
        <f t="shared" si="240"/>
        <v>0</v>
      </c>
      <c r="VFF59" s="383">
        <f t="shared" si="240"/>
        <v>0</v>
      </c>
      <c r="VFG59" s="383">
        <f t="shared" si="240"/>
        <v>0</v>
      </c>
      <c r="VFH59" s="383">
        <f t="shared" si="240"/>
        <v>0</v>
      </c>
      <c r="VFI59" s="383">
        <f t="shared" si="240"/>
        <v>0</v>
      </c>
      <c r="VFJ59" s="383">
        <f t="shared" si="240"/>
        <v>0</v>
      </c>
      <c r="VFK59" s="383">
        <f t="shared" si="240"/>
        <v>0</v>
      </c>
      <c r="VFL59" s="383">
        <f t="shared" si="240"/>
        <v>0</v>
      </c>
      <c r="VFM59" s="383">
        <f t="shared" si="240"/>
        <v>0</v>
      </c>
      <c r="VFN59" s="383">
        <f t="shared" si="240"/>
        <v>0</v>
      </c>
      <c r="VFO59" s="383">
        <f t="shared" si="240"/>
        <v>0</v>
      </c>
      <c r="VFP59" s="383">
        <f t="shared" si="240"/>
        <v>0</v>
      </c>
      <c r="VFQ59" s="383">
        <f t="shared" si="240"/>
        <v>0</v>
      </c>
      <c r="VFR59" s="383">
        <f t="shared" si="240"/>
        <v>0</v>
      </c>
      <c r="VFS59" s="383">
        <f t="shared" si="240"/>
        <v>0</v>
      </c>
      <c r="VFT59" s="383">
        <f t="shared" ref="VFT59:VIE59" si="241">VFT56</f>
        <v>0</v>
      </c>
      <c r="VFU59" s="383">
        <f t="shared" si="241"/>
        <v>0</v>
      </c>
      <c r="VFV59" s="383">
        <f t="shared" si="241"/>
        <v>0</v>
      </c>
      <c r="VFW59" s="383">
        <f t="shared" si="241"/>
        <v>0</v>
      </c>
      <c r="VFX59" s="383">
        <f t="shared" si="241"/>
        <v>0</v>
      </c>
      <c r="VFY59" s="383">
        <f t="shared" si="241"/>
        <v>0</v>
      </c>
      <c r="VFZ59" s="383">
        <f t="shared" si="241"/>
        <v>0</v>
      </c>
      <c r="VGA59" s="383">
        <f t="shared" si="241"/>
        <v>0</v>
      </c>
      <c r="VGB59" s="383">
        <f t="shared" si="241"/>
        <v>0</v>
      </c>
      <c r="VGC59" s="383">
        <f t="shared" si="241"/>
        <v>0</v>
      </c>
      <c r="VGD59" s="383">
        <f t="shared" si="241"/>
        <v>0</v>
      </c>
      <c r="VGE59" s="383">
        <f t="shared" si="241"/>
        <v>0</v>
      </c>
      <c r="VGF59" s="383">
        <f t="shared" si="241"/>
        <v>0</v>
      </c>
      <c r="VGG59" s="383">
        <f t="shared" si="241"/>
        <v>0</v>
      </c>
      <c r="VGH59" s="383">
        <f t="shared" si="241"/>
        <v>0</v>
      </c>
      <c r="VGI59" s="383">
        <f t="shared" si="241"/>
        <v>0</v>
      </c>
      <c r="VGJ59" s="383">
        <f t="shared" si="241"/>
        <v>0</v>
      </c>
      <c r="VGK59" s="383">
        <f t="shared" si="241"/>
        <v>0</v>
      </c>
      <c r="VGL59" s="383">
        <f t="shared" si="241"/>
        <v>0</v>
      </c>
      <c r="VGM59" s="383">
        <f t="shared" si="241"/>
        <v>0</v>
      </c>
      <c r="VGN59" s="383">
        <f t="shared" si="241"/>
        <v>0</v>
      </c>
      <c r="VGO59" s="383">
        <f t="shared" si="241"/>
        <v>0</v>
      </c>
      <c r="VGP59" s="383">
        <f t="shared" si="241"/>
        <v>0</v>
      </c>
      <c r="VGQ59" s="383">
        <f t="shared" si="241"/>
        <v>0</v>
      </c>
      <c r="VGR59" s="383">
        <f t="shared" si="241"/>
        <v>0</v>
      </c>
      <c r="VGS59" s="383">
        <f t="shared" si="241"/>
        <v>0</v>
      </c>
      <c r="VGT59" s="383">
        <f t="shared" si="241"/>
        <v>0</v>
      </c>
      <c r="VGU59" s="383">
        <f t="shared" si="241"/>
        <v>0</v>
      </c>
      <c r="VGV59" s="383">
        <f t="shared" si="241"/>
        <v>0</v>
      </c>
      <c r="VGW59" s="383">
        <f t="shared" si="241"/>
        <v>0</v>
      </c>
      <c r="VGX59" s="383">
        <f t="shared" si="241"/>
        <v>0</v>
      </c>
      <c r="VGY59" s="383">
        <f t="shared" si="241"/>
        <v>0</v>
      </c>
      <c r="VGZ59" s="383">
        <f t="shared" si="241"/>
        <v>0</v>
      </c>
      <c r="VHA59" s="383">
        <f t="shared" si="241"/>
        <v>0</v>
      </c>
      <c r="VHB59" s="383">
        <f t="shared" si="241"/>
        <v>0</v>
      </c>
      <c r="VHC59" s="383">
        <f t="shared" si="241"/>
        <v>0</v>
      </c>
      <c r="VHD59" s="383">
        <f t="shared" si="241"/>
        <v>0</v>
      </c>
      <c r="VHE59" s="383">
        <f t="shared" si="241"/>
        <v>0</v>
      </c>
      <c r="VHF59" s="383">
        <f t="shared" si="241"/>
        <v>0</v>
      </c>
      <c r="VHG59" s="383">
        <f t="shared" si="241"/>
        <v>0</v>
      </c>
      <c r="VHH59" s="383">
        <f t="shared" si="241"/>
        <v>0</v>
      </c>
      <c r="VHI59" s="383">
        <f t="shared" si="241"/>
        <v>0</v>
      </c>
      <c r="VHJ59" s="383">
        <f t="shared" si="241"/>
        <v>0</v>
      </c>
      <c r="VHK59" s="383">
        <f t="shared" si="241"/>
        <v>0</v>
      </c>
      <c r="VHL59" s="383">
        <f t="shared" si="241"/>
        <v>0</v>
      </c>
      <c r="VHM59" s="383">
        <f t="shared" si="241"/>
        <v>0</v>
      </c>
      <c r="VHN59" s="383">
        <f t="shared" si="241"/>
        <v>0</v>
      </c>
      <c r="VHO59" s="383">
        <f t="shared" si="241"/>
        <v>0</v>
      </c>
      <c r="VHP59" s="383">
        <f t="shared" si="241"/>
        <v>0</v>
      </c>
      <c r="VHQ59" s="383">
        <f t="shared" si="241"/>
        <v>0</v>
      </c>
      <c r="VHR59" s="383">
        <f t="shared" si="241"/>
        <v>0</v>
      </c>
      <c r="VHS59" s="383">
        <f t="shared" si="241"/>
        <v>0</v>
      </c>
      <c r="VHT59" s="383">
        <f t="shared" si="241"/>
        <v>0</v>
      </c>
      <c r="VHU59" s="383">
        <f t="shared" si="241"/>
        <v>0</v>
      </c>
      <c r="VHV59" s="383">
        <f t="shared" si="241"/>
        <v>0</v>
      </c>
      <c r="VHW59" s="383">
        <f t="shared" si="241"/>
        <v>0</v>
      </c>
      <c r="VHX59" s="383">
        <f t="shared" si="241"/>
        <v>0</v>
      </c>
      <c r="VHY59" s="383">
        <f t="shared" si="241"/>
        <v>0</v>
      </c>
      <c r="VHZ59" s="383">
        <f t="shared" si="241"/>
        <v>0</v>
      </c>
      <c r="VIA59" s="383">
        <f t="shared" si="241"/>
        <v>0</v>
      </c>
      <c r="VIB59" s="383">
        <f t="shared" si="241"/>
        <v>0</v>
      </c>
      <c r="VIC59" s="383">
        <f t="shared" si="241"/>
        <v>0</v>
      </c>
      <c r="VID59" s="383">
        <f t="shared" si="241"/>
        <v>0</v>
      </c>
      <c r="VIE59" s="383">
        <f t="shared" si="241"/>
        <v>0</v>
      </c>
      <c r="VIF59" s="383">
        <f t="shared" ref="VIF59:VKQ59" si="242">VIF56</f>
        <v>0</v>
      </c>
      <c r="VIG59" s="383">
        <f t="shared" si="242"/>
        <v>0</v>
      </c>
      <c r="VIH59" s="383">
        <f t="shared" si="242"/>
        <v>0</v>
      </c>
      <c r="VII59" s="383">
        <f t="shared" si="242"/>
        <v>0</v>
      </c>
      <c r="VIJ59" s="383">
        <f t="shared" si="242"/>
        <v>0</v>
      </c>
      <c r="VIK59" s="383">
        <f t="shared" si="242"/>
        <v>0</v>
      </c>
      <c r="VIL59" s="383">
        <f t="shared" si="242"/>
        <v>0</v>
      </c>
      <c r="VIM59" s="383">
        <f t="shared" si="242"/>
        <v>0</v>
      </c>
      <c r="VIN59" s="383">
        <f t="shared" si="242"/>
        <v>0</v>
      </c>
      <c r="VIO59" s="383">
        <f t="shared" si="242"/>
        <v>0</v>
      </c>
      <c r="VIP59" s="383">
        <f t="shared" si="242"/>
        <v>0</v>
      </c>
      <c r="VIQ59" s="383">
        <f t="shared" si="242"/>
        <v>0</v>
      </c>
      <c r="VIR59" s="383">
        <f t="shared" si="242"/>
        <v>0</v>
      </c>
      <c r="VIS59" s="383">
        <f t="shared" si="242"/>
        <v>0</v>
      </c>
      <c r="VIT59" s="383">
        <f t="shared" si="242"/>
        <v>0</v>
      </c>
      <c r="VIU59" s="383">
        <f t="shared" si="242"/>
        <v>0</v>
      </c>
      <c r="VIV59" s="383">
        <f t="shared" si="242"/>
        <v>0</v>
      </c>
      <c r="VIW59" s="383">
        <f t="shared" si="242"/>
        <v>0</v>
      </c>
      <c r="VIX59" s="383">
        <f t="shared" si="242"/>
        <v>0</v>
      </c>
      <c r="VIY59" s="383">
        <f t="shared" si="242"/>
        <v>0</v>
      </c>
      <c r="VIZ59" s="383">
        <f t="shared" si="242"/>
        <v>0</v>
      </c>
      <c r="VJA59" s="383">
        <f t="shared" si="242"/>
        <v>0</v>
      </c>
      <c r="VJB59" s="383">
        <f t="shared" si="242"/>
        <v>0</v>
      </c>
      <c r="VJC59" s="383">
        <f t="shared" si="242"/>
        <v>0</v>
      </c>
      <c r="VJD59" s="383">
        <f t="shared" si="242"/>
        <v>0</v>
      </c>
      <c r="VJE59" s="383">
        <f t="shared" si="242"/>
        <v>0</v>
      </c>
      <c r="VJF59" s="383">
        <f t="shared" si="242"/>
        <v>0</v>
      </c>
      <c r="VJG59" s="383">
        <f t="shared" si="242"/>
        <v>0</v>
      </c>
      <c r="VJH59" s="383">
        <f t="shared" si="242"/>
        <v>0</v>
      </c>
      <c r="VJI59" s="383">
        <f t="shared" si="242"/>
        <v>0</v>
      </c>
      <c r="VJJ59" s="383">
        <f t="shared" si="242"/>
        <v>0</v>
      </c>
      <c r="VJK59" s="383">
        <f t="shared" si="242"/>
        <v>0</v>
      </c>
      <c r="VJL59" s="383">
        <f t="shared" si="242"/>
        <v>0</v>
      </c>
      <c r="VJM59" s="383">
        <f t="shared" si="242"/>
        <v>0</v>
      </c>
      <c r="VJN59" s="383">
        <f t="shared" si="242"/>
        <v>0</v>
      </c>
      <c r="VJO59" s="383">
        <f t="shared" si="242"/>
        <v>0</v>
      </c>
      <c r="VJP59" s="383">
        <f t="shared" si="242"/>
        <v>0</v>
      </c>
      <c r="VJQ59" s="383">
        <f t="shared" si="242"/>
        <v>0</v>
      </c>
      <c r="VJR59" s="383">
        <f t="shared" si="242"/>
        <v>0</v>
      </c>
      <c r="VJS59" s="383">
        <f t="shared" si="242"/>
        <v>0</v>
      </c>
      <c r="VJT59" s="383">
        <f t="shared" si="242"/>
        <v>0</v>
      </c>
      <c r="VJU59" s="383">
        <f t="shared" si="242"/>
        <v>0</v>
      </c>
      <c r="VJV59" s="383">
        <f t="shared" si="242"/>
        <v>0</v>
      </c>
      <c r="VJW59" s="383">
        <f t="shared" si="242"/>
        <v>0</v>
      </c>
      <c r="VJX59" s="383">
        <f t="shared" si="242"/>
        <v>0</v>
      </c>
      <c r="VJY59" s="383">
        <f t="shared" si="242"/>
        <v>0</v>
      </c>
      <c r="VJZ59" s="383">
        <f t="shared" si="242"/>
        <v>0</v>
      </c>
      <c r="VKA59" s="383">
        <f t="shared" si="242"/>
        <v>0</v>
      </c>
      <c r="VKB59" s="383">
        <f t="shared" si="242"/>
        <v>0</v>
      </c>
      <c r="VKC59" s="383">
        <f t="shared" si="242"/>
        <v>0</v>
      </c>
      <c r="VKD59" s="383">
        <f t="shared" si="242"/>
        <v>0</v>
      </c>
      <c r="VKE59" s="383">
        <f t="shared" si="242"/>
        <v>0</v>
      </c>
      <c r="VKF59" s="383">
        <f t="shared" si="242"/>
        <v>0</v>
      </c>
      <c r="VKG59" s="383">
        <f t="shared" si="242"/>
        <v>0</v>
      </c>
      <c r="VKH59" s="383">
        <f t="shared" si="242"/>
        <v>0</v>
      </c>
      <c r="VKI59" s="383">
        <f t="shared" si="242"/>
        <v>0</v>
      </c>
      <c r="VKJ59" s="383">
        <f t="shared" si="242"/>
        <v>0</v>
      </c>
      <c r="VKK59" s="383">
        <f t="shared" si="242"/>
        <v>0</v>
      </c>
      <c r="VKL59" s="383">
        <f t="shared" si="242"/>
        <v>0</v>
      </c>
      <c r="VKM59" s="383">
        <f t="shared" si="242"/>
        <v>0</v>
      </c>
      <c r="VKN59" s="383">
        <f t="shared" si="242"/>
        <v>0</v>
      </c>
      <c r="VKO59" s="383">
        <f t="shared" si="242"/>
        <v>0</v>
      </c>
      <c r="VKP59" s="383">
        <f t="shared" si="242"/>
        <v>0</v>
      </c>
      <c r="VKQ59" s="383">
        <f t="shared" si="242"/>
        <v>0</v>
      </c>
      <c r="VKR59" s="383">
        <f t="shared" ref="VKR59:VNC59" si="243">VKR56</f>
        <v>0</v>
      </c>
      <c r="VKS59" s="383">
        <f t="shared" si="243"/>
        <v>0</v>
      </c>
      <c r="VKT59" s="383">
        <f t="shared" si="243"/>
        <v>0</v>
      </c>
      <c r="VKU59" s="383">
        <f t="shared" si="243"/>
        <v>0</v>
      </c>
      <c r="VKV59" s="383">
        <f t="shared" si="243"/>
        <v>0</v>
      </c>
      <c r="VKW59" s="383">
        <f t="shared" si="243"/>
        <v>0</v>
      </c>
      <c r="VKX59" s="383">
        <f t="shared" si="243"/>
        <v>0</v>
      </c>
      <c r="VKY59" s="383">
        <f t="shared" si="243"/>
        <v>0</v>
      </c>
      <c r="VKZ59" s="383">
        <f t="shared" si="243"/>
        <v>0</v>
      </c>
      <c r="VLA59" s="383">
        <f t="shared" si="243"/>
        <v>0</v>
      </c>
      <c r="VLB59" s="383">
        <f t="shared" si="243"/>
        <v>0</v>
      </c>
      <c r="VLC59" s="383">
        <f t="shared" si="243"/>
        <v>0</v>
      </c>
      <c r="VLD59" s="383">
        <f t="shared" si="243"/>
        <v>0</v>
      </c>
      <c r="VLE59" s="383">
        <f t="shared" si="243"/>
        <v>0</v>
      </c>
      <c r="VLF59" s="383">
        <f t="shared" si="243"/>
        <v>0</v>
      </c>
      <c r="VLG59" s="383">
        <f t="shared" si="243"/>
        <v>0</v>
      </c>
      <c r="VLH59" s="383">
        <f t="shared" si="243"/>
        <v>0</v>
      </c>
      <c r="VLI59" s="383">
        <f t="shared" si="243"/>
        <v>0</v>
      </c>
      <c r="VLJ59" s="383">
        <f t="shared" si="243"/>
        <v>0</v>
      </c>
      <c r="VLK59" s="383">
        <f t="shared" si="243"/>
        <v>0</v>
      </c>
      <c r="VLL59" s="383">
        <f t="shared" si="243"/>
        <v>0</v>
      </c>
      <c r="VLM59" s="383">
        <f t="shared" si="243"/>
        <v>0</v>
      </c>
      <c r="VLN59" s="383">
        <f t="shared" si="243"/>
        <v>0</v>
      </c>
      <c r="VLO59" s="383">
        <f t="shared" si="243"/>
        <v>0</v>
      </c>
      <c r="VLP59" s="383">
        <f t="shared" si="243"/>
        <v>0</v>
      </c>
      <c r="VLQ59" s="383">
        <f t="shared" si="243"/>
        <v>0</v>
      </c>
      <c r="VLR59" s="383">
        <f t="shared" si="243"/>
        <v>0</v>
      </c>
      <c r="VLS59" s="383">
        <f t="shared" si="243"/>
        <v>0</v>
      </c>
      <c r="VLT59" s="383">
        <f t="shared" si="243"/>
        <v>0</v>
      </c>
      <c r="VLU59" s="383">
        <f t="shared" si="243"/>
        <v>0</v>
      </c>
      <c r="VLV59" s="383">
        <f t="shared" si="243"/>
        <v>0</v>
      </c>
      <c r="VLW59" s="383">
        <f t="shared" si="243"/>
        <v>0</v>
      </c>
      <c r="VLX59" s="383">
        <f t="shared" si="243"/>
        <v>0</v>
      </c>
      <c r="VLY59" s="383">
        <f t="shared" si="243"/>
        <v>0</v>
      </c>
      <c r="VLZ59" s="383">
        <f t="shared" si="243"/>
        <v>0</v>
      </c>
      <c r="VMA59" s="383">
        <f t="shared" si="243"/>
        <v>0</v>
      </c>
      <c r="VMB59" s="383">
        <f t="shared" si="243"/>
        <v>0</v>
      </c>
      <c r="VMC59" s="383">
        <f t="shared" si="243"/>
        <v>0</v>
      </c>
      <c r="VMD59" s="383">
        <f t="shared" si="243"/>
        <v>0</v>
      </c>
      <c r="VME59" s="383">
        <f t="shared" si="243"/>
        <v>0</v>
      </c>
      <c r="VMF59" s="383">
        <f t="shared" si="243"/>
        <v>0</v>
      </c>
      <c r="VMG59" s="383">
        <f t="shared" si="243"/>
        <v>0</v>
      </c>
      <c r="VMH59" s="383">
        <f t="shared" si="243"/>
        <v>0</v>
      </c>
      <c r="VMI59" s="383">
        <f t="shared" si="243"/>
        <v>0</v>
      </c>
      <c r="VMJ59" s="383">
        <f t="shared" si="243"/>
        <v>0</v>
      </c>
      <c r="VMK59" s="383">
        <f t="shared" si="243"/>
        <v>0</v>
      </c>
      <c r="VML59" s="383">
        <f t="shared" si="243"/>
        <v>0</v>
      </c>
      <c r="VMM59" s="383">
        <f t="shared" si="243"/>
        <v>0</v>
      </c>
      <c r="VMN59" s="383">
        <f t="shared" si="243"/>
        <v>0</v>
      </c>
      <c r="VMO59" s="383">
        <f t="shared" si="243"/>
        <v>0</v>
      </c>
      <c r="VMP59" s="383">
        <f t="shared" si="243"/>
        <v>0</v>
      </c>
      <c r="VMQ59" s="383">
        <f t="shared" si="243"/>
        <v>0</v>
      </c>
      <c r="VMR59" s="383">
        <f t="shared" si="243"/>
        <v>0</v>
      </c>
      <c r="VMS59" s="383">
        <f t="shared" si="243"/>
        <v>0</v>
      </c>
      <c r="VMT59" s="383">
        <f t="shared" si="243"/>
        <v>0</v>
      </c>
      <c r="VMU59" s="383">
        <f t="shared" si="243"/>
        <v>0</v>
      </c>
      <c r="VMV59" s="383">
        <f t="shared" si="243"/>
        <v>0</v>
      </c>
      <c r="VMW59" s="383">
        <f t="shared" si="243"/>
        <v>0</v>
      </c>
      <c r="VMX59" s="383">
        <f t="shared" si="243"/>
        <v>0</v>
      </c>
      <c r="VMY59" s="383">
        <f t="shared" si="243"/>
        <v>0</v>
      </c>
      <c r="VMZ59" s="383">
        <f t="shared" si="243"/>
        <v>0</v>
      </c>
      <c r="VNA59" s="383">
        <f t="shared" si="243"/>
        <v>0</v>
      </c>
      <c r="VNB59" s="383">
        <f t="shared" si="243"/>
        <v>0</v>
      </c>
      <c r="VNC59" s="383">
        <f t="shared" si="243"/>
        <v>0</v>
      </c>
      <c r="VND59" s="383">
        <f t="shared" ref="VND59:VPO59" si="244">VND56</f>
        <v>0</v>
      </c>
      <c r="VNE59" s="383">
        <f t="shared" si="244"/>
        <v>0</v>
      </c>
      <c r="VNF59" s="383">
        <f t="shared" si="244"/>
        <v>0</v>
      </c>
      <c r="VNG59" s="383">
        <f t="shared" si="244"/>
        <v>0</v>
      </c>
      <c r="VNH59" s="383">
        <f t="shared" si="244"/>
        <v>0</v>
      </c>
      <c r="VNI59" s="383">
        <f t="shared" si="244"/>
        <v>0</v>
      </c>
      <c r="VNJ59" s="383">
        <f t="shared" si="244"/>
        <v>0</v>
      </c>
      <c r="VNK59" s="383">
        <f t="shared" si="244"/>
        <v>0</v>
      </c>
      <c r="VNL59" s="383">
        <f t="shared" si="244"/>
        <v>0</v>
      </c>
      <c r="VNM59" s="383">
        <f t="shared" si="244"/>
        <v>0</v>
      </c>
      <c r="VNN59" s="383">
        <f t="shared" si="244"/>
        <v>0</v>
      </c>
      <c r="VNO59" s="383">
        <f t="shared" si="244"/>
        <v>0</v>
      </c>
      <c r="VNP59" s="383">
        <f t="shared" si="244"/>
        <v>0</v>
      </c>
      <c r="VNQ59" s="383">
        <f t="shared" si="244"/>
        <v>0</v>
      </c>
      <c r="VNR59" s="383">
        <f t="shared" si="244"/>
        <v>0</v>
      </c>
      <c r="VNS59" s="383">
        <f t="shared" si="244"/>
        <v>0</v>
      </c>
      <c r="VNT59" s="383">
        <f t="shared" si="244"/>
        <v>0</v>
      </c>
      <c r="VNU59" s="383">
        <f t="shared" si="244"/>
        <v>0</v>
      </c>
      <c r="VNV59" s="383">
        <f t="shared" si="244"/>
        <v>0</v>
      </c>
      <c r="VNW59" s="383">
        <f t="shared" si="244"/>
        <v>0</v>
      </c>
      <c r="VNX59" s="383">
        <f t="shared" si="244"/>
        <v>0</v>
      </c>
      <c r="VNY59" s="383">
        <f t="shared" si="244"/>
        <v>0</v>
      </c>
      <c r="VNZ59" s="383">
        <f t="shared" si="244"/>
        <v>0</v>
      </c>
      <c r="VOA59" s="383">
        <f t="shared" si="244"/>
        <v>0</v>
      </c>
      <c r="VOB59" s="383">
        <f t="shared" si="244"/>
        <v>0</v>
      </c>
      <c r="VOC59" s="383">
        <f t="shared" si="244"/>
        <v>0</v>
      </c>
      <c r="VOD59" s="383">
        <f t="shared" si="244"/>
        <v>0</v>
      </c>
      <c r="VOE59" s="383">
        <f t="shared" si="244"/>
        <v>0</v>
      </c>
      <c r="VOF59" s="383">
        <f t="shared" si="244"/>
        <v>0</v>
      </c>
      <c r="VOG59" s="383">
        <f t="shared" si="244"/>
        <v>0</v>
      </c>
      <c r="VOH59" s="383">
        <f t="shared" si="244"/>
        <v>0</v>
      </c>
      <c r="VOI59" s="383">
        <f t="shared" si="244"/>
        <v>0</v>
      </c>
      <c r="VOJ59" s="383">
        <f t="shared" si="244"/>
        <v>0</v>
      </c>
      <c r="VOK59" s="383">
        <f t="shared" si="244"/>
        <v>0</v>
      </c>
      <c r="VOL59" s="383">
        <f t="shared" si="244"/>
        <v>0</v>
      </c>
      <c r="VOM59" s="383">
        <f t="shared" si="244"/>
        <v>0</v>
      </c>
      <c r="VON59" s="383">
        <f t="shared" si="244"/>
        <v>0</v>
      </c>
      <c r="VOO59" s="383">
        <f t="shared" si="244"/>
        <v>0</v>
      </c>
      <c r="VOP59" s="383">
        <f t="shared" si="244"/>
        <v>0</v>
      </c>
      <c r="VOQ59" s="383">
        <f t="shared" si="244"/>
        <v>0</v>
      </c>
      <c r="VOR59" s="383">
        <f t="shared" si="244"/>
        <v>0</v>
      </c>
      <c r="VOS59" s="383">
        <f t="shared" si="244"/>
        <v>0</v>
      </c>
      <c r="VOT59" s="383">
        <f t="shared" si="244"/>
        <v>0</v>
      </c>
      <c r="VOU59" s="383">
        <f t="shared" si="244"/>
        <v>0</v>
      </c>
      <c r="VOV59" s="383">
        <f t="shared" si="244"/>
        <v>0</v>
      </c>
      <c r="VOW59" s="383">
        <f t="shared" si="244"/>
        <v>0</v>
      </c>
      <c r="VOX59" s="383">
        <f t="shared" si="244"/>
        <v>0</v>
      </c>
      <c r="VOY59" s="383">
        <f t="shared" si="244"/>
        <v>0</v>
      </c>
      <c r="VOZ59" s="383">
        <f t="shared" si="244"/>
        <v>0</v>
      </c>
      <c r="VPA59" s="383">
        <f t="shared" si="244"/>
        <v>0</v>
      </c>
      <c r="VPB59" s="383">
        <f t="shared" si="244"/>
        <v>0</v>
      </c>
      <c r="VPC59" s="383">
        <f t="shared" si="244"/>
        <v>0</v>
      </c>
      <c r="VPD59" s="383">
        <f t="shared" si="244"/>
        <v>0</v>
      </c>
      <c r="VPE59" s="383">
        <f t="shared" si="244"/>
        <v>0</v>
      </c>
      <c r="VPF59" s="383">
        <f t="shared" si="244"/>
        <v>0</v>
      </c>
      <c r="VPG59" s="383">
        <f t="shared" si="244"/>
        <v>0</v>
      </c>
      <c r="VPH59" s="383">
        <f t="shared" si="244"/>
        <v>0</v>
      </c>
      <c r="VPI59" s="383">
        <f t="shared" si="244"/>
        <v>0</v>
      </c>
      <c r="VPJ59" s="383">
        <f t="shared" si="244"/>
        <v>0</v>
      </c>
      <c r="VPK59" s="383">
        <f t="shared" si="244"/>
        <v>0</v>
      </c>
      <c r="VPL59" s="383">
        <f t="shared" si="244"/>
        <v>0</v>
      </c>
      <c r="VPM59" s="383">
        <f t="shared" si="244"/>
        <v>0</v>
      </c>
      <c r="VPN59" s="383">
        <f t="shared" si="244"/>
        <v>0</v>
      </c>
      <c r="VPO59" s="383">
        <f t="shared" si="244"/>
        <v>0</v>
      </c>
      <c r="VPP59" s="383">
        <f t="shared" ref="VPP59:VSA59" si="245">VPP56</f>
        <v>0</v>
      </c>
      <c r="VPQ59" s="383">
        <f t="shared" si="245"/>
        <v>0</v>
      </c>
      <c r="VPR59" s="383">
        <f t="shared" si="245"/>
        <v>0</v>
      </c>
      <c r="VPS59" s="383">
        <f t="shared" si="245"/>
        <v>0</v>
      </c>
      <c r="VPT59" s="383">
        <f t="shared" si="245"/>
        <v>0</v>
      </c>
      <c r="VPU59" s="383">
        <f t="shared" si="245"/>
        <v>0</v>
      </c>
      <c r="VPV59" s="383">
        <f t="shared" si="245"/>
        <v>0</v>
      </c>
      <c r="VPW59" s="383">
        <f t="shared" si="245"/>
        <v>0</v>
      </c>
      <c r="VPX59" s="383">
        <f t="shared" si="245"/>
        <v>0</v>
      </c>
      <c r="VPY59" s="383">
        <f t="shared" si="245"/>
        <v>0</v>
      </c>
      <c r="VPZ59" s="383">
        <f t="shared" si="245"/>
        <v>0</v>
      </c>
      <c r="VQA59" s="383">
        <f t="shared" si="245"/>
        <v>0</v>
      </c>
      <c r="VQB59" s="383">
        <f t="shared" si="245"/>
        <v>0</v>
      </c>
      <c r="VQC59" s="383">
        <f t="shared" si="245"/>
        <v>0</v>
      </c>
      <c r="VQD59" s="383">
        <f t="shared" si="245"/>
        <v>0</v>
      </c>
      <c r="VQE59" s="383">
        <f t="shared" si="245"/>
        <v>0</v>
      </c>
      <c r="VQF59" s="383">
        <f t="shared" si="245"/>
        <v>0</v>
      </c>
      <c r="VQG59" s="383">
        <f t="shared" si="245"/>
        <v>0</v>
      </c>
      <c r="VQH59" s="383">
        <f t="shared" si="245"/>
        <v>0</v>
      </c>
      <c r="VQI59" s="383">
        <f t="shared" si="245"/>
        <v>0</v>
      </c>
      <c r="VQJ59" s="383">
        <f t="shared" si="245"/>
        <v>0</v>
      </c>
      <c r="VQK59" s="383">
        <f t="shared" si="245"/>
        <v>0</v>
      </c>
      <c r="VQL59" s="383">
        <f t="shared" si="245"/>
        <v>0</v>
      </c>
      <c r="VQM59" s="383">
        <f t="shared" si="245"/>
        <v>0</v>
      </c>
      <c r="VQN59" s="383">
        <f t="shared" si="245"/>
        <v>0</v>
      </c>
      <c r="VQO59" s="383">
        <f t="shared" si="245"/>
        <v>0</v>
      </c>
      <c r="VQP59" s="383">
        <f t="shared" si="245"/>
        <v>0</v>
      </c>
      <c r="VQQ59" s="383">
        <f t="shared" si="245"/>
        <v>0</v>
      </c>
      <c r="VQR59" s="383">
        <f t="shared" si="245"/>
        <v>0</v>
      </c>
      <c r="VQS59" s="383">
        <f t="shared" si="245"/>
        <v>0</v>
      </c>
      <c r="VQT59" s="383">
        <f t="shared" si="245"/>
        <v>0</v>
      </c>
      <c r="VQU59" s="383">
        <f t="shared" si="245"/>
        <v>0</v>
      </c>
      <c r="VQV59" s="383">
        <f t="shared" si="245"/>
        <v>0</v>
      </c>
      <c r="VQW59" s="383">
        <f t="shared" si="245"/>
        <v>0</v>
      </c>
      <c r="VQX59" s="383">
        <f t="shared" si="245"/>
        <v>0</v>
      </c>
      <c r="VQY59" s="383">
        <f t="shared" si="245"/>
        <v>0</v>
      </c>
      <c r="VQZ59" s="383">
        <f t="shared" si="245"/>
        <v>0</v>
      </c>
      <c r="VRA59" s="383">
        <f t="shared" si="245"/>
        <v>0</v>
      </c>
      <c r="VRB59" s="383">
        <f t="shared" si="245"/>
        <v>0</v>
      </c>
      <c r="VRC59" s="383">
        <f t="shared" si="245"/>
        <v>0</v>
      </c>
      <c r="VRD59" s="383">
        <f t="shared" si="245"/>
        <v>0</v>
      </c>
      <c r="VRE59" s="383">
        <f t="shared" si="245"/>
        <v>0</v>
      </c>
      <c r="VRF59" s="383">
        <f t="shared" si="245"/>
        <v>0</v>
      </c>
      <c r="VRG59" s="383">
        <f t="shared" si="245"/>
        <v>0</v>
      </c>
      <c r="VRH59" s="383">
        <f t="shared" si="245"/>
        <v>0</v>
      </c>
      <c r="VRI59" s="383">
        <f t="shared" si="245"/>
        <v>0</v>
      </c>
      <c r="VRJ59" s="383">
        <f t="shared" si="245"/>
        <v>0</v>
      </c>
      <c r="VRK59" s="383">
        <f t="shared" si="245"/>
        <v>0</v>
      </c>
      <c r="VRL59" s="383">
        <f t="shared" si="245"/>
        <v>0</v>
      </c>
      <c r="VRM59" s="383">
        <f t="shared" si="245"/>
        <v>0</v>
      </c>
      <c r="VRN59" s="383">
        <f t="shared" si="245"/>
        <v>0</v>
      </c>
      <c r="VRO59" s="383">
        <f t="shared" si="245"/>
        <v>0</v>
      </c>
      <c r="VRP59" s="383">
        <f t="shared" si="245"/>
        <v>0</v>
      </c>
      <c r="VRQ59" s="383">
        <f t="shared" si="245"/>
        <v>0</v>
      </c>
      <c r="VRR59" s="383">
        <f t="shared" si="245"/>
        <v>0</v>
      </c>
      <c r="VRS59" s="383">
        <f t="shared" si="245"/>
        <v>0</v>
      </c>
      <c r="VRT59" s="383">
        <f t="shared" si="245"/>
        <v>0</v>
      </c>
      <c r="VRU59" s="383">
        <f t="shared" si="245"/>
        <v>0</v>
      </c>
      <c r="VRV59" s="383">
        <f t="shared" si="245"/>
        <v>0</v>
      </c>
      <c r="VRW59" s="383">
        <f t="shared" si="245"/>
        <v>0</v>
      </c>
      <c r="VRX59" s="383">
        <f t="shared" si="245"/>
        <v>0</v>
      </c>
      <c r="VRY59" s="383">
        <f t="shared" si="245"/>
        <v>0</v>
      </c>
      <c r="VRZ59" s="383">
        <f t="shared" si="245"/>
        <v>0</v>
      </c>
      <c r="VSA59" s="383">
        <f t="shared" si="245"/>
        <v>0</v>
      </c>
      <c r="VSB59" s="383">
        <f t="shared" ref="VSB59:VUM59" si="246">VSB56</f>
        <v>0</v>
      </c>
      <c r="VSC59" s="383">
        <f t="shared" si="246"/>
        <v>0</v>
      </c>
      <c r="VSD59" s="383">
        <f t="shared" si="246"/>
        <v>0</v>
      </c>
      <c r="VSE59" s="383">
        <f t="shared" si="246"/>
        <v>0</v>
      </c>
      <c r="VSF59" s="383">
        <f t="shared" si="246"/>
        <v>0</v>
      </c>
      <c r="VSG59" s="383">
        <f t="shared" si="246"/>
        <v>0</v>
      </c>
      <c r="VSH59" s="383">
        <f t="shared" si="246"/>
        <v>0</v>
      </c>
      <c r="VSI59" s="383">
        <f t="shared" si="246"/>
        <v>0</v>
      </c>
      <c r="VSJ59" s="383">
        <f t="shared" si="246"/>
        <v>0</v>
      </c>
      <c r="VSK59" s="383">
        <f t="shared" si="246"/>
        <v>0</v>
      </c>
      <c r="VSL59" s="383">
        <f t="shared" si="246"/>
        <v>0</v>
      </c>
      <c r="VSM59" s="383">
        <f t="shared" si="246"/>
        <v>0</v>
      </c>
      <c r="VSN59" s="383">
        <f t="shared" si="246"/>
        <v>0</v>
      </c>
      <c r="VSO59" s="383">
        <f t="shared" si="246"/>
        <v>0</v>
      </c>
      <c r="VSP59" s="383">
        <f t="shared" si="246"/>
        <v>0</v>
      </c>
      <c r="VSQ59" s="383">
        <f t="shared" si="246"/>
        <v>0</v>
      </c>
      <c r="VSR59" s="383">
        <f t="shared" si="246"/>
        <v>0</v>
      </c>
      <c r="VSS59" s="383">
        <f t="shared" si="246"/>
        <v>0</v>
      </c>
      <c r="VST59" s="383">
        <f t="shared" si="246"/>
        <v>0</v>
      </c>
      <c r="VSU59" s="383">
        <f t="shared" si="246"/>
        <v>0</v>
      </c>
      <c r="VSV59" s="383">
        <f t="shared" si="246"/>
        <v>0</v>
      </c>
      <c r="VSW59" s="383">
        <f t="shared" si="246"/>
        <v>0</v>
      </c>
      <c r="VSX59" s="383">
        <f t="shared" si="246"/>
        <v>0</v>
      </c>
      <c r="VSY59" s="383">
        <f t="shared" si="246"/>
        <v>0</v>
      </c>
      <c r="VSZ59" s="383">
        <f t="shared" si="246"/>
        <v>0</v>
      </c>
      <c r="VTA59" s="383">
        <f t="shared" si="246"/>
        <v>0</v>
      </c>
      <c r="VTB59" s="383">
        <f t="shared" si="246"/>
        <v>0</v>
      </c>
      <c r="VTC59" s="383">
        <f t="shared" si="246"/>
        <v>0</v>
      </c>
      <c r="VTD59" s="383">
        <f t="shared" si="246"/>
        <v>0</v>
      </c>
      <c r="VTE59" s="383">
        <f t="shared" si="246"/>
        <v>0</v>
      </c>
      <c r="VTF59" s="383">
        <f t="shared" si="246"/>
        <v>0</v>
      </c>
      <c r="VTG59" s="383">
        <f t="shared" si="246"/>
        <v>0</v>
      </c>
      <c r="VTH59" s="383">
        <f t="shared" si="246"/>
        <v>0</v>
      </c>
      <c r="VTI59" s="383">
        <f t="shared" si="246"/>
        <v>0</v>
      </c>
      <c r="VTJ59" s="383">
        <f t="shared" si="246"/>
        <v>0</v>
      </c>
      <c r="VTK59" s="383">
        <f t="shared" si="246"/>
        <v>0</v>
      </c>
      <c r="VTL59" s="383">
        <f t="shared" si="246"/>
        <v>0</v>
      </c>
      <c r="VTM59" s="383">
        <f t="shared" si="246"/>
        <v>0</v>
      </c>
      <c r="VTN59" s="383">
        <f t="shared" si="246"/>
        <v>0</v>
      </c>
      <c r="VTO59" s="383">
        <f t="shared" si="246"/>
        <v>0</v>
      </c>
      <c r="VTP59" s="383">
        <f t="shared" si="246"/>
        <v>0</v>
      </c>
      <c r="VTQ59" s="383">
        <f t="shared" si="246"/>
        <v>0</v>
      </c>
      <c r="VTR59" s="383">
        <f t="shared" si="246"/>
        <v>0</v>
      </c>
      <c r="VTS59" s="383">
        <f t="shared" si="246"/>
        <v>0</v>
      </c>
      <c r="VTT59" s="383">
        <f t="shared" si="246"/>
        <v>0</v>
      </c>
      <c r="VTU59" s="383">
        <f t="shared" si="246"/>
        <v>0</v>
      </c>
      <c r="VTV59" s="383">
        <f t="shared" si="246"/>
        <v>0</v>
      </c>
      <c r="VTW59" s="383">
        <f t="shared" si="246"/>
        <v>0</v>
      </c>
      <c r="VTX59" s="383">
        <f t="shared" si="246"/>
        <v>0</v>
      </c>
      <c r="VTY59" s="383">
        <f t="shared" si="246"/>
        <v>0</v>
      </c>
      <c r="VTZ59" s="383">
        <f t="shared" si="246"/>
        <v>0</v>
      </c>
      <c r="VUA59" s="383">
        <f t="shared" si="246"/>
        <v>0</v>
      </c>
      <c r="VUB59" s="383">
        <f t="shared" si="246"/>
        <v>0</v>
      </c>
      <c r="VUC59" s="383">
        <f t="shared" si="246"/>
        <v>0</v>
      </c>
      <c r="VUD59" s="383">
        <f t="shared" si="246"/>
        <v>0</v>
      </c>
      <c r="VUE59" s="383">
        <f t="shared" si="246"/>
        <v>0</v>
      </c>
      <c r="VUF59" s="383">
        <f t="shared" si="246"/>
        <v>0</v>
      </c>
      <c r="VUG59" s="383">
        <f t="shared" si="246"/>
        <v>0</v>
      </c>
      <c r="VUH59" s="383">
        <f t="shared" si="246"/>
        <v>0</v>
      </c>
      <c r="VUI59" s="383">
        <f t="shared" si="246"/>
        <v>0</v>
      </c>
      <c r="VUJ59" s="383">
        <f t="shared" si="246"/>
        <v>0</v>
      </c>
      <c r="VUK59" s="383">
        <f t="shared" si="246"/>
        <v>0</v>
      </c>
      <c r="VUL59" s="383">
        <f t="shared" si="246"/>
        <v>0</v>
      </c>
      <c r="VUM59" s="383">
        <f t="shared" si="246"/>
        <v>0</v>
      </c>
      <c r="VUN59" s="383">
        <f t="shared" ref="VUN59:VWY59" si="247">VUN56</f>
        <v>0</v>
      </c>
      <c r="VUO59" s="383">
        <f t="shared" si="247"/>
        <v>0</v>
      </c>
      <c r="VUP59" s="383">
        <f t="shared" si="247"/>
        <v>0</v>
      </c>
      <c r="VUQ59" s="383">
        <f t="shared" si="247"/>
        <v>0</v>
      </c>
      <c r="VUR59" s="383">
        <f t="shared" si="247"/>
        <v>0</v>
      </c>
      <c r="VUS59" s="383">
        <f t="shared" si="247"/>
        <v>0</v>
      </c>
      <c r="VUT59" s="383">
        <f t="shared" si="247"/>
        <v>0</v>
      </c>
      <c r="VUU59" s="383">
        <f t="shared" si="247"/>
        <v>0</v>
      </c>
      <c r="VUV59" s="383">
        <f t="shared" si="247"/>
        <v>0</v>
      </c>
      <c r="VUW59" s="383">
        <f t="shared" si="247"/>
        <v>0</v>
      </c>
      <c r="VUX59" s="383">
        <f t="shared" si="247"/>
        <v>0</v>
      </c>
      <c r="VUY59" s="383">
        <f t="shared" si="247"/>
        <v>0</v>
      </c>
      <c r="VUZ59" s="383">
        <f t="shared" si="247"/>
        <v>0</v>
      </c>
      <c r="VVA59" s="383">
        <f t="shared" si="247"/>
        <v>0</v>
      </c>
      <c r="VVB59" s="383">
        <f t="shared" si="247"/>
        <v>0</v>
      </c>
      <c r="VVC59" s="383">
        <f t="shared" si="247"/>
        <v>0</v>
      </c>
      <c r="VVD59" s="383">
        <f t="shared" si="247"/>
        <v>0</v>
      </c>
      <c r="VVE59" s="383">
        <f t="shared" si="247"/>
        <v>0</v>
      </c>
      <c r="VVF59" s="383">
        <f t="shared" si="247"/>
        <v>0</v>
      </c>
      <c r="VVG59" s="383">
        <f t="shared" si="247"/>
        <v>0</v>
      </c>
      <c r="VVH59" s="383">
        <f t="shared" si="247"/>
        <v>0</v>
      </c>
      <c r="VVI59" s="383">
        <f t="shared" si="247"/>
        <v>0</v>
      </c>
      <c r="VVJ59" s="383">
        <f t="shared" si="247"/>
        <v>0</v>
      </c>
      <c r="VVK59" s="383">
        <f t="shared" si="247"/>
        <v>0</v>
      </c>
      <c r="VVL59" s="383">
        <f t="shared" si="247"/>
        <v>0</v>
      </c>
      <c r="VVM59" s="383">
        <f t="shared" si="247"/>
        <v>0</v>
      </c>
      <c r="VVN59" s="383">
        <f t="shared" si="247"/>
        <v>0</v>
      </c>
      <c r="VVO59" s="383">
        <f t="shared" si="247"/>
        <v>0</v>
      </c>
      <c r="VVP59" s="383">
        <f t="shared" si="247"/>
        <v>0</v>
      </c>
      <c r="VVQ59" s="383">
        <f t="shared" si="247"/>
        <v>0</v>
      </c>
      <c r="VVR59" s="383">
        <f t="shared" si="247"/>
        <v>0</v>
      </c>
      <c r="VVS59" s="383">
        <f t="shared" si="247"/>
        <v>0</v>
      </c>
      <c r="VVT59" s="383">
        <f t="shared" si="247"/>
        <v>0</v>
      </c>
      <c r="VVU59" s="383">
        <f t="shared" si="247"/>
        <v>0</v>
      </c>
      <c r="VVV59" s="383">
        <f t="shared" si="247"/>
        <v>0</v>
      </c>
      <c r="VVW59" s="383">
        <f t="shared" si="247"/>
        <v>0</v>
      </c>
      <c r="VVX59" s="383">
        <f t="shared" si="247"/>
        <v>0</v>
      </c>
      <c r="VVY59" s="383">
        <f t="shared" si="247"/>
        <v>0</v>
      </c>
      <c r="VVZ59" s="383">
        <f t="shared" si="247"/>
        <v>0</v>
      </c>
      <c r="VWA59" s="383">
        <f t="shared" si="247"/>
        <v>0</v>
      </c>
      <c r="VWB59" s="383">
        <f t="shared" si="247"/>
        <v>0</v>
      </c>
      <c r="VWC59" s="383">
        <f t="shared" si="247"/>
        <v>0</v>
      </c>
      <c r="VWD59" s="383">
        <f t="shared" si="247"/>
        <v>0</v>
      </c>
      <c r="VWE59" s="383">
        <f t="shared" si="247"/>
        <v>0</v>
      </c>
      <c r="VWF59" s="383">
        <f t="shared" si="247"/>
        <v>0</v>
      </c>
      <c r="VWG59" s="383">
        <f t="shared" si="247"/>
        <v>0</v>
      </c>
      <c r="VWH59" s="383">
        <f t="shared" si="247"/>
        <v>0</v>
      </c>
      <c r="VWI59" s="383">
        <f t="shared" si="247"/>
        <v>0</v>
      </c>
      <c r="VWJ59" s="383">
        <f t="shared" si="247"/>
        <v>0</v>
      </c>
      <c r="VWK59" s="383">
        <f t="shared" si="247"/>
        <v>0</v>
      </c>
      <c r="VWL59" s="383">
        <f t="shared" si="247"/>
        <v>0</v>
      </c>
      <c r="VWM59" s="383">
        <f t="shared" si="247"/>
        <v>0</v>
      </c>
      <c r="VWN59" s="383">
        <f t="shared" si="247"/>
        <v>0</v>
      </c>
      <c r="VWO59" s="383">
        <f t="shared" si="247"/>
        <v>0</v>
      </c>
      <c r="VWP59" s="383">
        <f t="shared" si="247"/>
        <v>0</v>
      </c>
      <c r="VWQ59" s="383">
        <f t="shared" si="247"/>
        <v>0</v>
      </c>
      <c r="VWR59" s="383">
        <f t="shared" si="247"/>
        <v>0</v>
      </c>
      <c r="VWS59" s="383">
        <f t="shared" si="247"/>
        <v>0</v>
      </c>
      <c r="VWT59" s="383">
        <f t="shared" si="247"/>
        <v>0</v>
      </c>
      <c r="VWU59" s="383">
        <f t="shared" si="247"/>
        <v>0</v>
      </c>
      <c r="VWV59" s="383">
        <f t="shared" si="247"/>
        <v>0</v>
      </c>
      <c r="VWW59" s="383">
        <f t="shared" si="247"/>
        <v>0</v>
      </c>
      <c r="VWX59" s="383">
        <f t="shared" si="247"/>
        <v>0</v>
      </c>
      <c r="VWY59" s="383">
        <f t="shared" si="247"/>
        <v>0</v>
      </c>
      <c r="VWZ59" s="383">
        <f t="shared" ref="VWZ59:VZK59" si="248">VWZ56</f>
        <v>0</v>
      </c>
      <c r="VXA59" s="383">
        <f t="shared" si="248"/>
        <v>0</v>
      </c>
      <c r="VXB59" s="383">
        <f t="shared" si="248"/>
        <v>0</v>
      </c>
      <c r="VXC59" s="383">
        <f t="shared" si="248"/>
        <v>0</v>
      </c>
      <c r="VXD59" s="383">
        <f t="shared" si="248"/>
        <v>0</v>
      </c>
      <c r="VXE59" s="383">
        <f t="shared" si="248"/>
        <v>0</v>
      </c>
      <c r="VXF59" s="383">
        <f t="shared" si="248"/>
        <v>0</v>
      </c>
      <c r="VXG59" s="383">
        <f t="shared" si="248"/>
        <v>0</v>
      </c>
      <c r="VXH59" s="383">
        <f t="shared" si="248"/>
        <v>0</v>
      </c>
      <c r="VXI59" s="383">
        <f t="shared" si="248"/>
        <v>0</v>
      </c>
      <c r="VXJ59" s="383">
        <f t="shared" si="248"/>
        <v>0</v>
      </c>
      <c r="VXK59" s="383">
        <f t="shared" si="248"/>
        <v>0</v>
      </c>
      <c r="VXL59" s="383">
        <f t="shared" si="248"/>
        <v>0</v>
      </c>
      <c r="VXM59" s="383">
        <f t="shared" si="248"/>
        <v>0</v>
      </c>
      <c r="VXN59" s="383">
        <f t="shared" si="248"/>
        <v>0</v>
      </c>
      <c r="VXO59" s="383">
        <f t="shared" si="248"/>
        <v>0</v>
      </c>
      <c r="VXP59" s="383">
        <f t="shared" si="248"/>
        <v>0</v>
      </c>
      <c r="VXQ59" s="383">
        <f t="shared" si="248"/>
        <v>0</v>
      </c>
      <c r="VXR59" s="383">
        <f t="shared" si="248"/>
        <v>0</v>
      </c>
      <c r="VXS59" s="383">
        <f t="shared" si="248"/>
        <v>0</v>
      </c>
      <c r="VXT59" s="383">
        <f t="shared" si="248"/>
        <v>0</v>
      </c>
      <c r="VXU59" s="383">
        <f t="shared" si="248"/>
        <v>0</v>
      </c>
      <c r="VXV59" s="383">
        <f t="shared" si="248"/>
        <v>0</v>
      </c>
      <c r="VXW59" s="383">
        <f t="shared" si="248"/>
        <v>0</v>
      </c>
      <c r="VXX59" s="383">
        <f t="shared" si="248"/>
        <v>0</v>
      </c>
      <c r="VXY59" s="383">
        <f t="shared" si="248"/>
        <v>0</v>
      </c>
      <c r="VXZ59" s="383">
        <f t="shared" si="248"/>
        <v>0</v>
      </c>
      <c r="VYA59" s="383">
        <f t="shared" si="248"/>
        <v>0</v>
      </c>
      <c r="VYB59" s="383">
        <f t="shared" si="248"/>
        <v>0</v>
      </c>
      <c r="VYC59" s="383">
        <f t="shared" si="248"/>
        <v>0</v>
      </c>
      <c r="VYD59" s="383">
        <f t="shared" si="248"/>
        <v>0</v>
      </c>
      <c r="VYE59" s="383">
        <f t="shared" si="248"/>
        <v>0</v>
      </c>
      <c r="VYF59" s="383">
        <f t="shared" si="248"/>
        <v>0</v>
      </c>
      <c r="VYG59" s="383">
        <f t="shared" si="248"/>
        <v>0</v>
      </c>
      <c r="VYH59" s="383">
        <f t="shared" si="248"/>
        <v>0</v>
      </c>
      <c r="VYI59" s="383">
        <f t="shared" si="248"/>
        <v>0</v>
      </c>
      <c r="VYJ59" s="383">
        <f t="shared" si="248"/>
        <v>0</v>
      </c>
      <c r="VYK59" s="383">
        <f t="shared" si="248"/>
        <v>0</v>
      </c>
      <c r="VYL59" s="383">
        <f t="shared" si="248"/>
        <v>0</v>
      </c>
      <c r="VYM59" s="383">
        <f t="shared" si="248"/>
        <v>0</v>
      </c>
      <c r="VYN59" s="383">
        <f t="shared" si="248"/>
        <v>0</v>
      </c>
      <c r="VYO59" s="383">
        <f t="shared" si="248"/>
        <v>0</v>
      </c>
      <c r="VYP59" s="383">
        <f t="shared" si="248"/>
        <v>0</v>
      </c>
      <c r="VYQ59" s="383">
        <f t="shared" si="248"/>
        <v>0</v>
      </c>
      <c r="VYR59" s="383">
        <f t="shared" si="248"/>
        <v>0</v>
      </c>
      <c r="VYS59" s="383">
        <f t="shared" si="248"/>
        <v>0</v>
      </c>
      <c r="VYT59" s="383">
        <f t="shared" si="248"/>
        <v>0</v>
      </c>
      <c r="VYU59" s="383">
        <f t="shared" si="248"/>
        <v>0</v>
      </c>
      <c r="VYV59" s="383">
        <f t="shared" si="248"/>
        <v>0</v>
      </c>
      <c r="VYW59" s="383">
        <f t="shared" si="248"/>
        <v>0</v>
      </c>
      <c r="VYX59" s="383">
        <f t="shared" si="248"/>
        <v>0</v>
      </c>
      <c r="VYY59" s="383">
        <f t="shared" si="248"/>
        <v>0</v>
      </c>
      <c r="VYZ59" s="383">
        <f t="shared" si="248"/>
        <v>0</v>
      </c>
      <c r="VZA59" s="383">
        <f t="shared" si="248"/>
        <v>0</v>
      </c>
      <c r="VZB59" s="383">
        <f t="shared" si="248"/>
        <v>0</v>
      </c>
      <c r="VZC59" s="383">
        <f t="shared" si="248"/>
        <v>0</v>
      </c>
      <c r="VZD59" s="383">
        <f t="shared" si="248"/>
        <v>0</v>
      </c>
      <c r="VZE59" s="383">
        <f t="shared" si="248"/>
        <v>0</v>
      </c>
      <c r="VZF59" s="383">
        <f t="shared" si="248"/>
        <v>0</v>
      </c>
      <c r="VZG59" s="383">
        <f t="shared" si="248"/>
        <v>0</v>
      </c>
      <c r="VZH59" s="383">
        <f t="shared" si="248"/>
        <v>0</v>
      </c>
      <c r="VZI59" s="383">
        <f t="shared" si="248"/>
        <v>0</v>
      </c>
      <c r="VZJ59" s="383">
        <f t="shared" si="248"/>
        <v>0</v>
      </c>
      <c r="VZK59" s="383">
        <f t="shared" si="248"/>
        <v>0</v>
      </c>
      <c r="VZL59" s="383">
        <f t="shared" ref="VZL59:WBW59" si="249">VZL56</f>
        <v>0</v>
      </c>
      <c r="VZM59" s="383">
        <f t="shared" si="249"/>
        <v>0</v>
      </c>
      <c r="VZN59" s="383">
        <f t="shared" si="249"/>
        <v>0</v>
      </c>
      <c r="VZO59" s="383">
        <f t="shared" si="249"/>
        <v>0</v>
      </c>
      <c r="VZP59" s="383">
        <f t="shared" si="249"/>
        <v>0</v>
      </c>
      <c r="VZQ59" s="383">
        <f t="shared" si="249"/>
        <v>0</v>
      </c>
      <c r="VZR59" s="383">
        <f t="shared" si="249"/>
        <v>0</v>
      </c>
      <c r="VZS59" s="383">
        <f t="shared" si="249"/>
        <v>0</v>
      </c>
      <c r="VZT59" s="383">
        <f t="shared" si="249"/>
        <v>0</v>
      </c>
      <c r="VZU59" s="383">
        <f t="shared" si="249"/>
        <v>0</v>
      </c>
      <c r="VZV59" s="383">
        <f t="shared" si="249"/>
        <v>0</v>
      </c>
      <c r="VZW59" s="383">
        <f t="shared" si="249"/>
        <v>0</v>
      </c>
      <c r="VZX59" s="383">
        <f t="shared" si="249"/>
        <v>0</v>
      </c>
      <c r="VZY59" s="383">
        <f t="shared" si="249"/>
        <v>0</v>
      </c>
      <c r="VZZ59" s="383">
        <f t="shared" si="249"/>
        <v>0</v>
      </c>
      <c r="WAA59" s="383">
        <f t="shared" si="249"/>
        <v>0</v>
      </c>
      <c r="WAB59" s="383">
        <f t="shared" si="249"/>
        <v>0</v>
      </c>
      <c r="WAC59" s="383">
        <f t="shared" si="249"/>
        <v>0</v>
      </c>
      <c r="WAD59" s="383">
        <f t="shared" si="249"/>
        <v>0</v>
      </c>
      <c r="WAE59" s="383">
        <f t="shared" si="249"/>
        <v>0</v>
      </c>
      <c r="WAF59" s="383">
        <f t="shared" si="249"/>
        <v>0</v>
      </c>
      <c r="WAG59" s="383">
        <f t="shared" si="249"/>
        <v>0</v>
      </c>
      <c r="WAH59" s="383">
        <f t="shared" si="249"/>
        <v>0</v>
      </c>
      <c r="WAI59" s="383">
        <f t="shared" si="249"/>
        <v>0</v>
      </c>
      <c r="WAJ59" s="383">
        <f t="shared" si="249"/>
        <v>0</v>
      </c>
      <c r="WAK59" s="383">
        <f t="shared" si="249"/>
        <v>0</v>
      </c>
      <c r="WAL59" s="383">
        <f t="shared" si="249"/>
        <v>0</v>
      </c>
      <c r="WAM59" s="383">
        <f t="shared" si="249"/>
        <v>0</v>
      </c>
      <c r="WAN59" s="383">
        <f t="shared" si="249"/>
        <v>0</v>
      </c>
      <c r="WAO59" s="383">
        <f t="shared" si="249"/>
        <v>0</v>
      </c>
      <c r="WAP59" s="383">
        <f t="shared" si="249"/>
        <v>0</v>
      </c>
      <c r="WAQ59" s="383">
        <f t="shared" si="249"/>
        <v>0</v>
      </c>
      <c r="WAR59" s="383">
        <f t="shared" si="249"/>
        <v>0</v>
      </c>
      <c r="WAS59" s="383">
        <f t="shared" si="249"/>
        <v>0</v>
      </c>
      <c r="WAT59" s="383">
        <f t="shared" si="249"/>
        <v>0</v>
      </c>
      <c r="WAU59" s="383">
        <f t="shared" si="249"/>
        <v>0</v>
      </c>
      <c r="WAV59" s="383">
        <f t="shared" si="249"/>
        <v>0</v>
      </c>
      <c r="WAW59" s="383">
        <f t="shared" si="249"/>
        <v>0</v>
      </c>
      <c r="WAX59" s="383">
        <f t="shared" si="249"/>
        <v>0</v>
      </c>
      <c r="WAY59" s="383">
        <f t="shared" si="249"/>
        <v>0</v>
      </c>
      <c r="WAZ59" s="383">
        <f t="shared" si="249"/>
        <v>0</v>
      </c>
      <c r="WBA59" s="383">
        <f t="shared" si="249"/>
        <v>0</v>
      </c>
      <c r="WBB59" s="383">
        <f t="shared" si="249"/>
        <v>0</v>
      </c>
      <c r="WBC59" s="383">
        <f t="shared" si="249"/>
        <v>0</v>
      </c>
      <c r="WBD59" s="383">
        <f t="shared" si="249"/>
        <v>0</v>
      </c>
      <c r="WBE59" s="383">
        <f t="shared" si="249"/>
        <v>0</v>
      </c>
      <c r="WBF59" s="383">
        <f t="shared" si="249"/>
        <v>0</v>
      </c>
      <c r="WBG59" s="383">
        <f t="shared" si="249"/>
        <v>0</v>
      </c>
      <c r="WBH59" s="383">
        <f t="shared" si="249"/>
        <v>0</v>
      </c>
      <c r="WBI59" s="383">
        <f t="shared" si="249"/>
        <v>0</v>
      </c>
      <c r="WBJ59" s="383">
        <f t="shared" si="249"/>
        <v>0</v>
      </c>
      <c r="WBK59" s="383">
        <f t="shared" si="249"/>
        <v>0</v>
      </c>
      <c r="WBL59" s="383">
        <f t="shared" si="249"/>
        <v>0</v>
      </c>
      <c r="WBM59" s="383">
        <f t="shared" si="249"/>
        <v>0</v>
      </c>
      <c r="WBN59" s="383">
        <f t="shared" si="249"/>
        <v>0</v>
      </c>
      <c r="WBO59" s="383">
        <f t="shared" si="249"/>
        <v>0</v>
      </c>
      <c r="WBP59" s="383">
        <f t="shared" si="249"/>
        <v>0</v>
      </c>
      <c r="WBQ59" s="383">
        <f t="shared" si="249"/>
        <v>0</v>
      </c>
      <c r="WBR59" s="383">
        <f t="shared" si="249"/>
        <v>0</v>
      </c>
      <c r="WBS59" s="383">
        <f t="shared" si="249"/>
        <v>0</v>
      </c>
      <c r="WBT59" s="383">
        <f t="shared" si="249"/>
        <v>0</v>
      </c>
      <c r="WBU59" s="383">
        <f t="shared" si="249"/>
        <v>0</v>
      </c>
      <c r="WBV59" s="383">
        <f t="shared" si="249"/>
        <v>0</v>
      </c>
      <c r="WBW59" s="383">
        <f t="shared" si="249"/>
        <v>0</v>
      </c>
      <c r="WBX59" s="383">
        <f t="shared" ref="WBX59:WEI59" si="250">WBX56</f>
        <v>0</v>
      </c>
      <c r="WBY59" s="383">
        <f t="shared" si="250"/>
        <v>0</v>
      </c>
      <c r="WBZ59" s="383">
        <f t="shared" si="250"/>
        <v>0</v>
      </c>
      <c r="WCA59" s="383">
        <f t="shared" si="250"/>
        <v>0</v>
      </c>
      <c r="WCB59" s="383">
        <f t="shared" si="250"/>
        <v>0</v>
      </c>
      <c r="WCC59" s="383">
        <f t="shared" si="250"/>
        <v>0</v>
      </c>
      <c r="WCD59" s="383">
        <f t="shared" si="250"/>
        <v>0</v>
      </c>
      <c r="WCE59" s="383">
        <f t="shared" si="250"/>
        <v>0</v>
      </c>
      <c r="WCF59" s="383">
        <f t="shared" si="250"/>
        <v>0</v>
      </c>
      <c r="WCG59" s="383">
        <f t="shared" si="250"/>
        <v>0</v>
      </c>
      <c r="WCH59" s="383">
        <f t="shared" si="250"/>
        <v>0</v>
      </c>
      <c r="WCI59" s="383">
        <f t="shared" si="250"/>
        <v>0</v>
      </c>
      <c r="WCJ59" s="383">
        <f t="shared" si="250"/>
        <v>0</v>
      </c>
      <c r="WCK59" s="383">
        <f t="shared" si="250"/>
        <v>0</v>
      </c>
      <c r="WCL59" s="383">
        <f t="shared" si="250"/>
        <v>0</v>
      </c>
      <c r="WCM59" s="383">
        <f t="shared" si="250"/>
        <v>0</v>
      </c>
      <c r="WCN59" s="383">
        <f t="shared" si="250"/>
        <v>0</v>
      </c>
      <c r="WCO59" s="383">
        <f t="shared" si="250"/>
        <v>0</v>
      </c>
      <c r="WCP59" s="383">
        <f t="shared" si="250"/>
        <v>0</v>
      </c>
      <c r="WCQ59" s="383">
        <f t="shared" si="250"/>
        <v>0</v>
      </c>
      <c r="WCR59" s="383">
        <f t="shared" si="250"/>
        <v>0</v>
      </c>
      <c r="WCS59" s="383">
        <f t="shared" si="250"/>
        <v>0</v>
      </c>
      <c r="WCT59" s="383">
        <f t="shared" si="250"/>
        <v>0</v>
      </c>
      <c r="WCU59" s="383">
        <f t="shared" si="250"/>
        <v>0</v>
      </c>
      <c r="WCV59" s="383">
        <f t="shared" si="250"/>
        <v>0</v>
      </c>
      <c r="WCW59" s="383">
        <f t="shared" si="250"/>
        <v>0</v>
      </c>
      <c r="WCX59" s="383">
        <f t="shared" si="250"/>
        <v>0</v>
      </c>
      <c r="WCY59" s="383">
        <f t="shared" si="250"/>
        <v>0</v>
      </c>
      <c r="WCZ59" s="383">
        <f t="shared" si="250"/>
        <v>0</v>
      </c>
      <c r="WDA59" s="383">
        <f t="shared" si="250"/>
        <v>0</v>
      </c>
      <c r="WDB59" s="383">
        <f t="shared" si="250"/>
        <v>0</v>
      </c>
      <c r="WDC59" s="383">
        <f t="shared" si="250"/>
        <v>0</v>
      </c>
      <c r="WDD59" s="383">
        <f t="shared" si="250"/>
        <v>0</v>
      </c>
      <c r="WDE59" s="383">
        <f t="shared" si="250"/>
        <v>0</v>
      </c>
      <c r="WDF59" s="383">
        <f t="shared" si="250"/>
        <v>0</v>
      </c>
      <c r="WDG59" s="383">
        <f t="shared" si="250"/>
        <v>0</v>
      </c>
      <c r="WDH59" s="383">
        <f t="shared" si="250"/>
        <v>0</v>
      </c>
      <c r="WDI59" s="383">
        <f t="shared" si="250"/>
        <v>0</v>
      </c>
      <c r="WDJ59" s="383">
        <f t="shared" si="250"/>
        <v>0</v>
      </c>
      <c r="WDK59" s="383">
        <f t="shared" si="250"/>
        <v>0</v>
      </c>
      <c r="WDL59" s="383">
        <f t="shared" si="250"/>
        <v>0</v>
      </c>
      <c r="WDM59" s="383">
        <f t="shared" si="250"/>
        <v>0</v>
      </c>
      <c r="WDN59" s="383">
        <f t="shared" si="250"/>
        <v>0</v>
      </c>
      <c r="WDO59" s="383">
        <f t="shared" si="250"/>
        <v>0</v>
      </c>
      <c r="WDP59" s="383">
        <f t="shared" si="250"/>
        <v>0</v>
      </c>
      <c r="WDQ59" s="383">
        <f t="shared" si="250"/>
        <v>0</v>
      </c>
      <c r="WDR59" s="383">
        <f t="shared" si="250"/>
        <v>0</v>
      </c>
      <c r="WDS59" s="383">
        <f t="shared" si="250"/>
        <v>0</v>
      </c>
      <c r="WDT59" s="383">
        <f t="shared" si="250"/>
        <v>0</v>
      </c>
      <c r="WDU59" s="383">
        <f t="shared" si="250"/>
        <v>0</v>
      </c>
      <c r="WDV59" s="383">
        <f t="shared" si="250"/>
        <v>0</v>
      </c>
      <c r="WDW59" s="383">
        <f t="shared" si="250"/>
        <v>0</v>
      </c>
      <c r="WDX59" s="383">
        <f t="shared" si="250"/>
        <v>0</v>
      </c>
      <c r="WDY59" s="383">
        <f t="shared" si="250"/>
        <v>0</v>
      </c>
      <c r="WDZ59" s="383">
        <f t="shared" si="250"/>
        <v>0</v>
      </c>
      <c r="WEA59" s="383">
        <f t="shared" si="250"/>
        <v>0</v>
      </c>
      <c r="WEB59" s="383">
        <f t="shared" si="250"/>
        <v>0</v>
      </c>
      <c r="WEC59" s="383">
        <f t="shared" si="250"/>
        <v>0</v>
      </c>
      <c r="WED59" s="383">
        <f t="shared" si="250"/>
        <v>0</v>
      </c>
      <c r="WEE59" s="383">
        <f t="shared" si="250"/>
        <v>0</v>
      </c>
      <c r="WEF59" s="383">
        <f t="shared" si="250"/>
        <v>0</v>
      </c>
      <c r="WEG59" s="383">
        <f t="shared" si="250"/>
        <v>0</v>
      </c>
      <c r="WEH59" s="383">
        <f t="shared" si="250"/>
        <v>0</v>
      </c>
      <c r="WEI59" s="383">
        <f t="shared" si="250"/>
        <v>0</v>
      </c>
      <c r="WEJ59" s="383">
        <f t="shared" ref="WEJ59:WGU59" si="251">WEJ56</f>
        <v>0</v>
      </c>
      <c r="WEK59" s="383">
        <f t="shared" si="251"/>
        <v>0</v>
      </c>
      <c r="WEL59" s="383">
        <f t="shared" si="251"/>
        <v>0</v>
      </c>
      <c r="WEM59" s="383">
        <f t="shared" si="251"/>
        <v>0</v>
      </c>
      <c r="WEN59" s="383">
        <f t="shared" si="251"/>
        <v>0</v>
      </c>
      <c r="WEO59" s="383">
        <f t="shared" si="251"/>
        <v>0</v>
      </c>
      <c r="WEP59" s="383">
        <f t="shared" si="251"/>
        <v>0</v>
      </c>
      <c r="WEQ59" s="383">
        <f t="shared" si="251"/>
        <v>0</v>
      </c>
      <c r="WER59" s="383">
        <f t="shared" si="251"/>
        <v>0</v>
      </c>
      <c r="WES59" s="383">
        <f t="shared" si="251"/>
        <v>0</v>
      </c>
      <c r="WET59" s="383">
        <f t="shared" si="251"/>
        <v>0</v>
      </c>
      <c r="WEU59" s="383">
        <f t="shared" si="251"/>
        <v>0</v>
      </c>
      <c r="WEV59" s="383">
        <f t="shared" si="251"/>
        <v>0</v>
      </c>
      <c r="WEW59" s="383">
        <f t="shared" si="251"/>
        <v>0</v>
      </c>
      <c r="WEX59" s="383">
        <f t="shared" si="251"/>
        <v>0</v>
      </c>
      <c r="WEY59" s="383">
        <f t="shared" si="251"/>
        <v>0</v>
      </c>
      <c r="WEZ59" s="383">
        <f t="shared" si="251"/>
        <v>0</v>
      </c>
      <c r="WFA59" s="383">
        <f t="shared" si="251"/>
        <v>0</v>
      </c>
      <c r="WFB59" s="383">
        <f t="shared" si="251"/>
        <v>0</v>
      </c>
      <c r="WFC59" s="383">
        <f t="shared" si="251"/>
        <v>0</v>
      </c>
      <c r="WFD59" s="383">
        <f t="shared" si="251"/>
        <v>0</v>
      </c>
      <c r="WFE59" s="383">
        <f t="shared" si="251"/>
        <v>0</v>
      </c>
      <c r="WFF59" s="383">
        <f t="shared" si="251"/>
        <v>0</v>
      </c>
      <c r="WFG59" s="383">
        <f t="shared" si="251"/>
        <v>0</v>
      </c>
      <c r="WFH59" s="383">
        <f t="shared" si="251"/>
        <v>0</v>
      </c>
      <c r="WFI59" s="383">
        <f t="shared" si="251"/>
        <v>0</v>
      </c>
      <c r="WFJ59" s="383">
        <f t="shared" si="251"/>
        <v>0</v>
      </c>
      <c r="WFK59" s="383">
        <f t="shared" si="251"/>
        <v>0</v>
      </c>
      <c r="WFL59" s="383">
        <f t="shared" si="251"/>
        <v>0</v>
      </c>
      <c r="WFM59" s="383">
        <f t="shared" si="251"/>
        <v>0</v>
      </c>
      <c r="WFN59" s="383">
        <f t="shared" si="251"/>
        <v>0</v>
      </c>
      <c r="WFO59" s="383">
        <f t="shared" si="251"/>
        <v>0</v>
      </c>
      <c r="WFP59" s="383">
        <f t="shared" si="251"/>
        <v>0</v>
      </c>
      <c r="WFQ59" s="383">
        <f t="shared" si="251"/>
        <v>0</v>
      </c>
      <c r="WFR59" s="383">
        <f t="shared" si="251"/>
        <v>0</v>
      </c>
      <c r="WFS59" s="383">
        <f t="shared" si="251"/>
        <v>0</v>
      </c>
      <c r="WFT59" s="383">
        <f t="shared" si="251"/>
        <v>0</v>
      </c>
      <c r="WFU59" s="383">
        <f t="shared" si="251"/>
        <v>0</v>
      </c>
      <c r="WFV59" s="383">
        <f t="shared" si="251"/>
        <v>0</v>
      </c>
      <c r="WFW59" s="383">
        <f t="shared" si="251"/>
        <v>0</v>
      </c>
      <c r="WFX59" s="383">
        <f t="shared" si="251"/>
        <v>0</v>
      </c>
      <c r="WFY59" s="383">
        <f t="shared" si="251"/>
        <v>0</v>
      </c>
      <c r="WFZ59" s="383">
        <f t="shared" si="251"/>
        <v>0</v>
      </c>
      <c r="WGA59" s="383">
        <f t="shared" si="251"/>
        <v>0</v>
      </c>
      <c r="WGB59" s="383">
        <f t="shared" si="251"/>
        <v>0</v>
      </c>
      <c r="WGC59" s="383">
        <f t="shared" si="251"/>
        <v>0</v>
      </c>
      <c r="WGD59" s="383">
        <f t="shared" si="251"/>
        <v>0</v>
      </c>
      <c r="WGE59" s="383">
        <f t="shared" si="251"/>
        <v>0</v>
      </c>
      <c r="WGF59" s="383">
        <f t="shared" si="251"/>
        <v>0</v>
      </c>
      <c r="WGG59" s="383">
        <f t="shared" si="251"/>
        <v>0</v>
      </c>
      <c r="WGH59" s="383">
        <f t="shared" si="251"/>
        <v>0</v>
      </c>
      <c r="WGI59" s="383">
        <f t="shared" si="251"/>
        <v>0</v>
      </c>
      <c r="WGJ59" s="383">
        <f t="shared" si="251"/>
        <v>0</v>
      </c>
      <c r="WGK59" s="383">
        <f t="shared" si="251"/>
        <v>0</v>
      </c>
      <c r="WGL59" s="383">
        <f t="shared" si="251"/>
        <v>0</v>
      </c>
      <c r="WGM59" s="383">
        <f t="shared" si="251"/>
        <v>0</v>
      </c>
      <c r="WGN59" s="383">
        <f t="shared" si="251"/>
        <v>0</v>
      </c>
      <c r="WGO59" s="383">
        <f t="shared" si="251"/>
        <v>0</v>
      </c>
      <c r="WGP59" s="383">
        <f t="shared" si="251"/>
        <v>0</v>
      </c>
      <c r="WGQ59" s="383">
        <f t="shared" si="251"/>
        <v>0</v>
      </c>
      <c r="WGR59" s="383">
        <f t="shared" si="251"/>
        <v>0</v>
      </c>
      <c r="WGS59" s="383">
        <f t="shared" si="251"/>
        <v>0</v>
      </c>
      <c r="WGT59" s="383">
        <f t="shared" si="251"/>
        <v>0</v>
      </c>
      <c r="WGU59" s="383">
        <f t="shared" si="251"/>
        <v>0</v>
      </c>
      <c r="WGV59" s="383">
        <f t="shared" ref="WGV59:WJG59" si="252">WGV56</f>
        <v>0</v>
      </c>
      <c r="WGW59" s="383">
        <f t="shared" si="252"/>
        <v>0</v>
      </c>
      <c r="WGX59" s="383">
        <f t="shared" si="252"/>
        <v>0</v>
      </c>
      <c r="WGY59" s="383">
        <f t="shared" si="252"/>
        <v>0</v>
      </c>
      <c r="WGZ59" s="383">
        <f t="shared" si="252"/>
        <v>0</v>
      </c>
      <c r="WHA59" s="383">
        <f t="shared" si="252"/>
        <v>0</v>
      </c>
      <c r="WHB59" s="383">
        <f t="shared" si="252"/>
        <v>0</v>
      </c>
      <c r="WHC59" s="383">
        <f t="shared" si="252"/>
        <v>0</v>
      </c>
      <c r="WHD59" s="383">
        <f t="shared" si="252"/>
        <v>0</v>
      </c>
      <c r="WHE59" s="383">
        <f t="shared" si="252"/>
        <v>0</v>
      </c>
      <c r="WHF59" s="383">
        <f t="shared" si="252"/>
        <v>0</v>
      </c>
      <c r="WHG59" s="383">
        <f t="shared" si="252"/>
        <v>0</v>
      </c>
      <c r="WHH59" s="383">
        <f t="shared" si="252"/>
        <v>0</v>
      </c>
      <c r="WHI59" s="383">
        <f t="shared" si="252"/>
        <v>0</v>
      </c>
      <c r="WHJ59" s="383">
        <f t="shared" si="252"/>
        <v>0</v>
      </c>
      <c r="WHK59" s="383">
        <f t="shared" si="252"/>
        <v>0</v>
      </c>
      <c r="WHL59" s="383">
        <f t="shared" si="252"/>
        <v>0</v>
      </c>
      <c r="WHM59" s="383">
        <f t="shared" si="252"/>
        <v>0</v>
      </c>
      <c r="WHN59" s="383">
        <f t="shared" si="252"/>
        <v>0</v>
      </c>
      <c r="WHO59" s="383">
        <f t="shared" si="252"/>
        <v>0</v>
      </c>
      <c r="WHP59" s="383">
        <f t="shared" si="252"/>
        <v>0</v>
      </c>
      <c r="WHQ59" s="383">
        <f t="shared" si="252"/>
        <v>0</v>
      </c>
      <c r="WHR59" s="383">
        <f t="shared" si="252"/>
        <v>0</v>
      </c>
      <c r="WHS59" s="383">
        <f t="shared" si="252"/>
        <v>0</v>
      </c>
      <c r="WHT59" s="383">
        <f t="shared" si="252"/>
        <v>0</v>
      </c>
      <c r="WHU59" s="383">
        <f t="shared" si="252"/>
        <v>0</v>
      </c>
      <c r="WHV59" s="383">
        <f t="shared" si="252"/>
        <v>0</v>
      </c>
      <c r="WHW59" s="383">
        <f t="shared" si="252"/>
        <v>0</v>
      </c>
      <c r="WHX59" s="383">
        <f t="shared" si="252"/>
        <v>0</v>
      </c>
      <c r="WHY59" s="383">
        <f t="shared" si="252"/>
        <v>0</v>
      </c>
      <c r="WHZ59" s="383">
        <f t="shared" si="252"/>
        <v>0</v>
      </c>
      <c r="WIA59" s="383">
        <f t="shared" si="252"/>
        <v>0</v>
      </c>
      <c r="WIB59" s="383">
        <f t="shared" si="252"/>
        <v>0</v>
      </c>
      <c r="WIC59" s="383">
        <f t="shared" si="252"/>
        <v>0</v>
      </c>
      <c r="WID59" s="383">
        <f t="shared" si="252"/>
        <v>0</v>
      </c>
      <c r="WIE59" s="383">
        <f t="shared" si="252"/>
        <v>0</v>
      </c>
      <c r="WIF59" s="383">
        <f t="shared" si="252"/>
        <v>0</v>
      </c>
      <c r="WIG59" s="383">
        <f t="shared" si="252"/>
        <v>0</v>
      </c>
      <c r="WIH59" s="383">
        <f t="shared" si="252"/>
        <v>0</v>
      </c>
      <c r="WII59" s="383">
        <f t="shared" si="252"/>
        <v>0</v>
      </c>
      <c r="WIJ59" s="383">
        <f t="shared" si="252"/>
        <v>0</v>
      </c>
      <c r="WIK59" s="383">
        <f t="shared" si="252"/>
        <v>0</v>
      </c>
      <c r="WIL59" s="383">
        <f t="shared" si="252"/>
        <v>0</v>
      </c>
      <c r="WIM59" s="383">
        <f t="shared" si="252"/>
        <v>0</v>
      </c>
      <c r="WIN59" s="383">
        <f t="shared" si="252"/>
        <v>0</v>
      </c>
      <c r="WIO59" s="383">
        <f t="shared" si="252"/>
        <v>0</v>
      </c>
      <c r="WIP59" s="383">
        <f t="shared" si="252"/>
        <v>0</v>
      </c>
      <c r="WIQ59" s="383">
        <f t="shared" si="252"/>
        <v>0</v>
      </c>
      <c r="WIR59" s="383">
        <f t="shared" si="252"/>
        <v>0</v>
      </c>
      <c r="WIS59" s="383">
        <f t="shared" si="252"/>
        <v>0</v>
      </c>
      <c r="WIT59" s="383">
        <f t="shared" si="252"/>
        <v>0</v>
      </c>
      <c r="WIU59" s="383">
        <f t="shared" si="252"/>
        <v>0</v>
      </c>
      <c r="WIV59" s="383">
        <f t="shared" si="252"/>
        <v>0</v>
      </c>
      <c r="WIW59" s="383">
        <f t="shared" si="252"/>
        <v>0</v>
      </c>
      <c r="WIX59" s="383">
        <f t="shared" si="252"/>
        <v>0</v>
      </c>
      <c r="WIY59" s="383">
        <f t="shared" si="252"/>
        <v>0</v>
      </c>
      <c r="WIZ59" s="383">
        <f t="shared" si="252"/>
        <v>0</v>
      </c>
      <c r="WJA59" s="383">
        <f t="shared" si="252"/>
        <v>0</v>
      </c>
      <c r="WJB59" s="383">
        <f t="shared" si="252"/>
        <v>0</v>
      </c>
      <c r="WJC59" s="383">
        <f t="shared" si="252"/>
        <v>0</v>
      </c>
      <c r="WJD59" s="383">
        <f t="shared" si="252"/>
        <v>0</v>
      </c>
      <c r="WJE59" s="383">
        <f t="shared" si="252"/>
        <v>0</v>
      </c>
      <c r="WJF59" s="383">
        <f t="shared" si="252"/>
        <v>0</v>
      </c>
      <c r="WJG59" s="383">
        <f t="shared" si="252"/>
        <v>0</v>
      </c>
      <c r="WJH59" s="383">
        <f t="shared" ref="WJH59:WLS59" si="253">WJH56</f>
        <v>0</v>
      </c>
      <c r="WJI59" s="383">
        <f t="shared" si="253"/>
        <v>0</v>
      </c>
      <c r="WJJ59" s="383">
        <f t="shared" si="253"/>
        <v>0</v>
      </c>
      <c r="WJK59" s="383">
        <f t="shared" si="253"/>
        <v>0</v>
      </c>
      <c r="WJL59" s="383">
        <f t="shared" si="253"/>
        <v>0</v>
      </c>
      <c r="WJM59" s="383">
        <f t="shared" si="253"/>
        <v>0</v>
      </c>
      <c r="WJN59" s="383">
        <f t="shared" si="253"/>
        <v>0</v>
      </c>
      <c r="WJO59" s="383">
        <f t="shared" si="253"/>
        <v>0</v>
      </c>
      <c r="WJP59" s="383">
        <f t="shared" si="253"/>
        <v>0</v>
      </c>
      <c r="WJQ59" s="383">
        <f t="shared" si="253"/>
        <v>0</v>
      </c>
      <c r="WJR59" s="383">
        <f t="shared" si="253"/>
        <v>0</v>
      </c>
      <c r="WJS59" s="383">
        <f t="shared" si="253"/>
        <v>0</v>
      </c>
      <c r="WJT59" s="383">
        <f t="shared" si="253"/>
        <v>0</v>
      </c>
      <c r="WJU59" s="383">
        <f t="shared" si="253"/>
        <v>0</v>
      </c>
      <c r="WJV59" s="383">
        <f t="shared" si="253"/>
        <v>0</v>
      </c>
      <c r="WJW59" s="383">
        <f t="shared" si="253"/>
        <v>0</v>
      </c>
      <c r="WJX59" s="383">
        <f t="shared" si="253"/>
        <v>0</v>
      </c>
      <c r="WJY59" s="383">
        <f t="shared" si="253"/>
        <v>0</v>
      </c>
      <c r="WJZ59" s="383">
        <f t="shared" si="253"/>
        <v>0</v>
      </c>
      <c r="WKA59" s="383">
        <f t="shared" si="253"/>
        <v>0</v>
      </c>
      <c r="WKB59" s="383">
        <f t="shared" si="253"/>
        <v>0</v>
      </c>
      <c r="WKC59" s="383">
        <f t="shared" si="253"/>
        <v>0</v>
      </c>
      <c r="WKD59" s="383">
        <f t="shared" si="253"/>
        <v>0</v>
      </c>
      <c r="WKE59" s="383">
        <f t="shared" si="253"/>
        <v>0</v>
      </c>
      <c r="WKF59" s="383">
        <f t="shared" si="253"/>
        <v>0</v>
      </c>
      <c r="WKG59" s="383">
        <f t="shared" si="253"/>
        <v>0</v>
      </c>
      <c r="WKH59" s="383">
        <f t="shared" si="253"/>
        <v>0</v>
      </c>
      <c r="WKI59" s="383">
        <f t="shared" si="253"/>
        <v>0</v>
      </c>
      <c r="WKJ59" s="383">
        <f t="shared" si="253"/>
        <v>0</v>
      </c>
      <c r="WKK59" s="383">
        <f t="shared" si="253"/>
        <v>0</v>
      </c>
      <c r="WKL59" s="383">
        <f t="shared" si="253"/>
        <v>0</v>
      </c>
      <c r="WKM59" s="383">
        <f t="shared" si="253"/>
        <v>0</v>
      </c>
      <c r="WKN59" s="383">
        <f t="shared" si="253"/>
        <v>0</v>
      </c>
      <c r="WKO59" s="383">
        <f t="shared" si="253"/>
        <v>0</v>
      </c>
      <c r="WKP59" s="383">
        <f t="shared" si="253"/>
        <v>0</v>
      </c>
      <c r="WKQ59" s="383">
        <f t="shared" si="253"/>
        <v>0</v>
      </c>
      <c r="WKR59" s="383">
        <f t="shared" si="253"/>
        <v>0</v>
      </c>
      <c r="WKS59" s="383">
        <f t="shared" si="253"/>
        <v>0</v>
      </c>
      <c r="WKT59" s="383">
        <f t="shared" si="253"/>
        <v>0</v>
      </c>
      <c r="WKU59" s="383">
        <f t="shared" si="253"/>
        <v>0</v>
      </c>
      <c r="WKV59" s="383">
        <f t="shared" si="253"/>
        <v>0</v>
      </c>
      <c r="WKW59" s="383">
        <f t="shared" si="253"/>
        <v>0</v>
      </c>
      <c r="WKX59" s="383">
        <f t="shared" si="253"/>
        <v>0</v>
      </c>
      <c r="WKY59" s="383">
        <f t="shared" si="253"/>
        <v>0</v>
      </c>
      <c r="WKZ59" s="383">
        <f t="shared" si="253"/>
        <v>0</v>
      </c>
      <c r="WLA59" s="383">
        <f t="shared" si="253"/>
        <v>0</v>
      </c>
      <c r="WLB59" s="383">
        <f t="shared" si="253"/>
        <v>0</v>
      </c>
      <c r="WLC59" s="383">
        <f t="shared" si="253"/>
        <v>0</v>
      </c>
      <c r="WLD59" s="383">
        <f t="shared" si="253"/>
        <v>0</v>
      </c>
      <c r="WLE59" s="383">
        <f t="shared" si="253"/>
        <v>0</v>
      </c>
      <c r="WLF59" s="383">
        <f t="shared" si="253"/>
        <v>0</v>
      </c>
      <c r="WLG59" s="383">
        <f t="shared" si="253"/>
        <v>0</v>
      </c>
      <c r="WLH59" s="383">
        <f t="shared" si="253"/>
        <v>0</v>
      </c>
      <c r="WLI59" s="383">
        <f t="shared" si="253"/>
        <v>0</v>
      </c>
      <c r="WLJ59" s="383">
        <f t="shared" si="253"/>
        <v>0</v>
      </c>
      <c r="WLK59" s="383">
        <f t="shared" si="253"/>
        <v>0</v>
      </c>
      <c r="WLL59" s="383">
        <f t="shared" si="253"/>
        <v>0</v>
      </c>
      <c r="WLM59" s="383">
        <f t="shared" si="253"/>
        <v>0</v>
      </c>
      <c r="WLN59" s="383">
        <f t="shared" si="253"/>
        <v>0</v>
      </c>
      <c r="WLO59" s="383">
        <f t="shared" si="253"/>
        <v>0</v>
      </c>
      <c r="WLP59" s="383">
        <f t="shared" si="253"/>
        <v>0</v>
      </c>
      <c r="WLQ59" s="383">
        <f t="shared" si="253"/>
        <v>0</v>
      </c>
      <c r="WLR59" s="383">
        <f t="shared" si="253"/>
        <v>0</v>
      </c>
      <c r="WLS59" s="383">
        <f t="shared" si="253"/>
        <v>0</v>
      </c>
      <c r="WLT59" s="383">
        <f t="shared" ref="WLT59:WOE59" si="254">WLT56</f>
        <v>0</v>
      </c>
      <c r="WLU59" s="383">
        <f t="shared" si="254"/>
        <v>0</v>
      </c>
      <c r="WLV59" s="383">
        <f t="shared" si="254"/>
        <v>0</v>
      </c>
      <c r="WLW59" s="383">
        <f t="shared" si="254"/>
        <v>0</v>
      </c>
      <c r="WLX59" s="383">
        <f t="shared" si="254"/>
        <v>0</v>
      </c>
      <c r="WLY59" s="383">
        <f t="shared" si="254"/>
        <v>0</v>
      </c>
      <c r="WLZ59" s="383">
        <f t="shared" si="254"/>
        <v>0</v>
      </c>
      <c r="WMA59" s="383">
        <f t="shared" si="254"/>
        <v>0</v>
      </c>
      <c r="WMB59" s="383">
        <f t="shared" si="254"/>
        <v>0</v>
      </c>
      <c r="WMC59" s="383">
        <f t="shared" si="254"/>
        <v>0</v>
      </c>
      <c r="WMD59" s="383">
        <f t="shared" si="254"/>
        <v>0</v>
      </c>
      <c r="WME59" s="383">
        <f t="shared" si="254"/>
        <v>0</v>
      </c>
      <c r="WMF59" s="383">
        <f t="shared" si="254"/>
        <v>0</v>
      </c>
      <c r="WMG59" s="383">
        <f t="shared" si="254"/>
        <v>0</v>
      </c>
      <c r="WMH59" s="383">
        <f t="shared" si="254"/>
        <v>0</v>
      </c>
      <c r="WMI59" s="383">
        <f t="shared" si="254"/>
        <v>0</v>
      </c>
      <c r="WMJ59" s="383">
        <f t="shared" si="254"/>
        <v>0</v>
      </c>
      <c r="WMK59" s="383">
        <f t="shared" si="254"/>
        <v>0</v>
      </c>
      <c r="WML59" s="383">
        <f t="shared" si="254"/>
        <v>0</v>
      </c>
      <c r="WMM59" s="383">
        <f t="shared" si="254"/>
        <v>0</v>
      </c>
      <c r="WMN59" s="383">
        <f t="shared" si="254"/>
        <v>0</v>
      </c>
      <c r="WMO59" s="383">
        <f t="shared" si="254"/>
        <v>0</v>
      </c>
      <c r="WMP59" s="383">
        <f t="shared" si="254"/>
        <v>0</v>
      </c>
      <c r="WMQ59" s="383">
        <f t="shared" si="254"/>
        <v>0</v>
      </c>
      <c r="WMR59" s="383">
        <f t="shared" si="254"/>
        <v>0</v>
      </c>
      <c r="WMS59" s="383">
        <f t="shared" si="254"/>
        <v>0</v>
      </c>
      <c r="WMT59" s="383">
        <f t="shared" si="254"/>
        <v>0</v>
      </c>
      <c r="WMU59" s="383">
        <f t="shared" si="254"/>
        <v>0</v>
      </c>
      <c r="WMV59" s="383">
        <f t="shared" si="254"/>
        <v>0</v>
      </c>
      <c r="WMW59" s="383">
        <f t="shared" si="254"/>
        <v>0</v>
      </c>
      <c r="WMX59" s="383">
        <f t="shared" si="254"/>
        <v>0</v>
      </c>
      <c r="WMY59" s="383">
        <f t="shared" si="254"/>
        <v>0</v>
      </c>
      <c r="WMZ59" s="383">
        <f t="shared" si="254"/>
        <v>0</v>
      </c>
      <c r="WNA59" s="383">
        <f t="shared" si="254"/>
        <v>0</v>
      </c>
      <c r="WNB59" s="383">
        <f t="shared" si="254"/>
        <v>0</v>
      </c>
      <c r="WNC59" s="383">
        <f t="shared" si="254"/>
        <v>0</v>
      </c>
      <c r="WND59" s="383">
        <f t="shared" si="254"/>
        <v>0</v>
      </c>
      <c r="WNE59" s="383">
        <f t="shared" si="254"/>
        <v>0</v>
      </c>
      <c r="WNF59" s="383">
        <f t="shared" si="254"/>
        <v>0</v>
      </c>
      <c r="WNG59" s="383">
        <f t="shared" si="254"/>
        <v>0</v>
      </c>
      <c r="WNH59" s="383">
        <f t="shared" si="254"/>
        <v>0</v>
      </c>
      <c r="WNI59" s="383">
        <f t="shared" si="254"/>
        <v>0</v>
      </c>
      <c r="WNJ59" s="383">
        <f t="shared" si="254"/>
        <v>0</v>
      </c>
      <c r="WNK59" s="383">
        <f t="shared" si="254"/>
        <v>0</v>
      </c>
      <c r="WNL59" s="383">
        <f t="shared" si="254"/>
        <v>0</v>
      </c>
      <c r="WNM59" s="383">
        <f t="shared" si="254"/>
        <v>0</v>
      </c>
      <c r="WNN59" s="383">
        <f t="shared" si="254"/>
        <v>0</v>
      </c>
      <c r="WNO59" s="383">
        <f t="shared" si="254"/>
        <v>0</v>
      </c>
      <c r="WNP59" s="383">
        <f t="shared" si="254"/>
        <v>0</v>
      </c>
      <c r="WNQ59" s="383">
        <f t="shared" si="254"/>
        <v>0</v>
      </c>
      <c r="WNR59" s="383">
        <f t="shared" si="254"/>
        <v>0</v>
      </c>
      <c r="WNS59" s="383">
        <f t="shared" si="254"/>
        <v>0</v>
      </c>
      <c r="WNT59" s="383">
        <f t="shared" si="254"/>
        <v>0</v>
      </c>
      <c r="WNU59" s="383">
        <f t="shared" si="254"/>
        <v>0</v>
      </c>
      <c r="WNV59" s="383">
        <f t="shared" si="254"/>
        <v>0</v>
      </c>
      <c r="WNW59" s="383">
        <f t="shared" si="254"/>
        <v>0</v>
      </c>
      <c r="WNX59" s="383">
        <f t="shared" si="254"/>
        <v>0</v>
      </c>
      <c r="WNY59" s="383">
        <f t="shared" si="254"/>
        <v>0</v>
      </c>
      <c r="WNZ59" s="383">
        <f t="shared" si="254"/>
        <v>0</v>
      </c>
      <c r="WOA59" s="383">
        <f t="shared" si="254"/>
        <v>0</v>
      </c>
      <c r="WOB59" s="383">
        <f t="shared" si="254"/>
        <v>0</v>
      </c>
      <c r="WOC59" s="383">
        <f t="shared" si="254"/>
        <v>0</v>
      </c>
      <c r="WOD59" s="383">
        <f t="shared" si="254"/>
        <v>0</v>
      </c>
      <c r="WOE59" s="383">
        <f t="shared" si="254"/>
        <v>0</v>
      </c>
      <c r="WOF59" s="383">
        <f t="shared" ref="WOF59:WQQ59" si="255">WOF56</f>
        <v>0</v>
      </c>
      <c r="WOG59" s="383">
        <f t="shared" si="255"/>
        <v>0</v>
      </c>
      <c r="WOH59" s="383">
        <f t="shared" si="255"/>
        <v>0</v>
      </c>
      <c r="WOI59" s="383">
        <f t="shared" si="255"/>
        <v>0</v>
      </c>
      <c r="WOJ59" s="383">
        <f t="shared" si="255"/>
        <v>0</v>
      </c>
      <c r="WOK59" s="383">
        <f t="shared" si="255"/>
        <v>0</v>
      </c>
      <c r="WOL59" s="383">
        <f t="shared" si="255"/>
        <v>0</v>
      </c>
      <c r="WOM59" s="383">
        <f t="shared" si="255"/>
        <v>0</v>
      </c>
      <c r="WON59" s="383">
        <f t="shared" si="255"/>
        <v>0</v>
      </c>
      <c r="WOO59" s="383">
        <f t="shared" si="255"/>
        <v>0</v>
      </c>
      <c r="WOP59" s="383">
        <f t="shared" si="255"/>
        <v>0</v>
      </c>
      <c r="WOQ59" s="383">
        <f t="shared" si="255"/>
        <v>0</v>
      </c>
      <c r="WOR59" s="383">
        <f t="shared" si="255"/>
        <v>0</v>
      </c>
      <c r="WOS59" s="383">
        <f t="shared" si="255"/>
        <v>0</v>
      </c>
      <c r="WOT59" s="383">
        <f t="shared" si="255"/>
        <v>0</v>
      </c>
      <c r="WOU59" s="383">
        <f t="shared" si="255"/>
        <v>0</v>
      </c>
      <c r="WOV59" s="383">
        <f t="shared" si="255"/>
        <v>0</v>
      </c>
      <c r="WOW59" s="383">
        <f t="shared" si="255"/>
        <v>0</v>
      </c>
      <c r="WOX59" s="383">
        <f t="shared" si="255"/>
        <v>0</v>
      </c>
      <c r="WOY59" s="383">
        <f t="shared" si="255"/>
        <v>0</v>
      </c>
      <c r="WOZ59" s="383">
        <f t="shared" si="255"/>
        <v>0</v>
      </c>
      <c r="WPA59" s="383">
        <f t="shared" si="255"/>
        <v>0</v>
      </c>
      <c r="WPB59" s="383">
        <f t="shared" si="255"/>
        <v>0</v>
      </c>
      <c r="WPC59" s="383">
        <f t="shared" si="255"/>
        <v>0</v>
      </c>
      <c r="WPD59" s="383">
        <f t="shared" si="255"/>
        <v>0</v>
      </c>
      <c r="WPE59" s="383">
        <f t="shared" si="255"/>
        <v>0</v>
      </c>
      <c r="WPF59" s="383">
        <f t="shared" si="255"/>
        <v>0</v>
      </c>
      <c r="WPG59" s="383">
        <f t="shared" si="255"/>
        <v>0</v>
      </c>
      <c r="WPH59" s="383">
        <f t="shared" si="255"/>
        <v>0</v>
      </c>
      <c r="WPI59" s="383">
        <f t="shared" si="255"/>
        <v>0</v>
      </c>
      <c r="WPJ59" s="383">
        <f t="shared" si="255"/>
        <v>0</v>
      </c>
      <c r="WPK59" s="383">
        <f t="shared" si="255"/>
        <v>0</v>
      </c>
      <c r="WPL59" s="383">
        <f t="shared" si="255"/>
        <v>0</v>
      </c>
      <c r="WPM59" s="383">
        <f t="shared" si="255"/>
        <v>0</v>
      </c>
      <c r="WPN59" s="383">
        <f t="shared" si="255"/>
        <v>0</v>
      </c>
      <c r="WPO59" s="383">
        <f t="shared" si="255"/>
        <v>0</v>
      </c>
      <c r="WPP59" s="383">
        <f t="shared" si="255"/>
        <v>0</v>
      </c>
      <c r="WPQ59" s="383">
        <f t="shared" si="255"/>
        <v>0</v>
      </c>
      <c r="WPR59" s="383">
        <f t="shared" si="255"/>
        <v>0</v>
      </c>
      <c r="WPS59" s="383">
        <f t="shared" si="255"/>
        <v>0</v>
      </c>
      <c r="WPT59" s="383">
        <f t="shared" si="255"/>
        <v>0</v>
      </c>
      <c r="WPU59" s="383">
        <f t="shared" si="255"/>
        <v>0</v>
      </c>
      <c r="WPV59" s="383">
        <f t="shared" si="255"/>
        <v>0</v>
      </c>
      <c r="WPW59" s="383">
        <f t="shared" si="255"/>
        <v>0</v>
      </c>
      <c r="WPX59" s="383">
        <f t="shared" si="255"/>
        <v>0</v>
      </c>
      <c r="WPY59" s="383">
        <f t="shared" si="255"/>
        <v>0</v>
      </c>
      <c r="WPZ59" s="383">
        <f t="shared" si="255"/>
        <v>0</v>
      </c>
      <c r="WQA59" s="383">
        <f t="shared" si="255"/>
        <v>0</v>
      </c>
      <c r="WQB59" s="383">
        <f t="shared" si="255"/>
        <v>0</v>
      </c>
      <c r="WQC59" s="383">
        <f t="shared" si="255"/>
        <v>0</v>
      </c>
      <c r="WQD59" s="383">
        <f t="shared" si="255"/>
        <v>0</v>
      </c>
      <c r="WQE59" s="383">
        <f t="shared" si="255"/>
        <v>0</v>
      </c>
      <c r="WQF59" s="383">
        <f t="shared" si="255"/>
        <v>0</v>
      </c>
      <c r="WQG59" s="383">
        <f t="shared" si="255"/>
        <v>0</v>
      </c>
      <c r="WQH59" s="383">
        <f t="shared" si="255"/>
        <v>0</v>
      </c>
      <c r="WQI59" s="383">
        <f t="shared" si="255"/>
        <v>0</v>
      </c>
      <c r="WQJ59" s="383">
        <f t="shared" si="255"/>
        <v>0</v>
      </c>
      <c r="WQK59" s="383">
        <f t="shared" si="255"/>
        <v>0</v>
      </c>
      <c r="WQL59" s="383">
        <f t="shared" si="255"/>
        <v>0</v>
      </c>
      <c r="WQM59" s="383">
        <f t="shared" si="255"/>
        <v>0</v>
      </c>
      <c r="WQN59" s="383">
        <f t="shared" si="255"/>
        <v>0</v>
      </c>
      <c r="WQO59" s="383">
        <f t="shared" si="255"/>
        <v>0</v>
      </c>
      <c r="WQP59" s="383">
        <f t="shared" si="255"/>
        <v>0</v>
      </c>
      <c r="WQQ59" s="383">
        <f t="shared" si="255"/>
        <v>0</v>
      </c>
      <c r="WQR59" s="383">
        <f t="shared" ref="WQR59:WTC59" si="256">WQR56</f>
        <v>0</v>
      </c>
      <c r="WQS59" s="383">
        <f t="shared" si="256"/>
        <v>0</v>
      </c>
      <c r="WQT59" s="383">
        <f t="shared" si="256"/>
        <v>0</v>
      </c>
      <c r="WQU59" s="383">
        <f t="shared" si="256"/>
        <v>0</v>
      </c>
      <c r="WQV59" s="383">
        <f t="shared" si="256"/>
        <v>0</v>
      </c>
      <c r="WQW59" s="383">
        <f t="shared" si="256"/>
        <v>0</v>
      </c>
      <c r="WQX59" s="383">
        <f t="shared" si="256"/>
        <v>0</v>
      </c>
      <c r="WQY59" s="383">
        <f t="shared" si="256"/>
        <v>0</v>
      </c>
      <c r="WQZ59" s="383">
        <f t="shared" si="256"/>
        <v>0</v>
      </c>
      <c r="WRA59" s="383">
        <f t="shared" si="256"/>
        <v>0</v>
      </c>
      <c r="WRB59" s="383">
        <f t="shared" si="256"/>
        <v>0</v>
      </c>
      <c r="WRC59" s="383">
        <f t="shared" si="256"/>
        <v>0</v>
      </c>
      <c r="WRD59" s="383">
        <f t="shared" si="256"/>
        <v>0</v>
      </c>
      <c r="WRE59" s="383">
        <f t="shared" si="256"/>
        <v>0</v>
      </c>
      <c r="WRF59" s="383">
        <f t="shared" si="256"/>
        <v>0</v>
      </c>
      <c r="WRG59" s="383">
        <f t="shared" si="256"/>
        <v>0</v>
      </c>
      <c r="WRH59" s="383">
        <f t="shared" si="256"/>
        <v>0</v>
      </c>
      <c r="WRI59" s="383">
        <f t="shared" si="256"/>
        <v>0</v>
      </c>
      <c r="WRJ59" s="383">
        <f t="shared" si="256"/>
        <v>0</v>
      </c>
      <c r="WRK59" s="383">
        <f t="shared" si="256"/>
        <v>0</v>
      </c>
      <c r="WRL59" s="383">
        <f t="shared" si="256"/>
        <v>0</v>
      </c>
      <c r="WRM59" s="383">
        <f t="shared" si="256"/>
        <v>0</v>
      </c>
      <c r="WRN59" s="383">
        <f t="shared" si="256"/>
        <v>0</v>
      </c>
      <c r="WRO59" s="383">
        <f t="shared" si="256"/>
        <v>0</v>
      </c>
      <c r="WRP59" s="383">
        <f t="shared" si="256"/>
        <v>0</v>
      </c>
      <c r="WRQ59" s="383">
        <f t="shared" si="256"/>
        <v>0</v>
      </c>
      <c r="WRR59" s="383">
        <f t="shared" si="256"/>
        <v>0</v>
      </c>
      <c r="WRS59" s="383">
        <f t="shared" si="256"/>
        <v>0</v>
      </c>
      <c r="WRT59" s="383">
        <f t="shared" si="256"/>
        <v>0</v>
      </c>
      <c r="WRU59" s="383">
        <f t="shared" si="256"/>
        <v>0</v>
      </c>
      <c r="WRV59" s="383">
        <f t="shared" si="256"/>
        <v>0</v>
      </c>
      <c r="WRW59" s="383">
        <f t="shared" si="256"/>
        <v>0</v>
      </c>
      <c r="WRX59" s="383">
        <f t="shared" si="256"/>
        <v>0</v>
      </c>
      <c r="WRY59" s="383">
        <f t="shared" si="256"/>
        <v>0</v>
      </c>
      <c r="WRZ59" s="383">
        <f t="shared" si="256"/>
        <v>0</v>
      </c>
      <c r="WSA59" s="383">
        <f t="shared" si="256"/>
        <v>0</v>
      </c>
      <c r="WSB59" s="383">
        <f t="shared" si="256"/>
        <v>0</v>
      </c>
      <c r="WSC59" s="383">
        <f t="shared" si="256"/>
        <v>0</v>
      </c>
      <c r="WSD59" s="383">
        <f t="shared" si="256"/>
        <v>0</v>
      </c>
      <c r="WSE59" s="383">
        <f t="shared" si="256"/>
        <v>0</v>
      </c>
      <c r="WSF59" s="383">
        <f t="shared" si="256"/>
        <v>0</v>
      </c>
      <c r="WSG59" s="383">
        <f t="shared" si="256"/>
        <v>0</v>
      </c>
      <c r="WSH59" s="383">
        <f t="shared" si="256"/>
        <v>0</v>
      </c>
      <c r="WSI59" s="383">
        <f t="shared" si="256"/>
        <v>0</v>
      </c>
      <c r="WSJ59" s="383">
        <f t="shared" si="256"/>
        <v>0</v>
      </c>
      <c r="WSK59" s="383">
        <f t="shared" si="256"/>
        <v>0</v>
      </c>
      <c r="WSL59" s="383">
        <f t="shared" si="256"/>
        <v>0</v>
      </c>
      <c r="WSM59" s="383">
        <f t="shared" si="256"/>
        <v>0</v>
      </c>
      <c r="WSN59" s="383">
        <f t="shared" si="256"/>
        <v>0</v>
      </c>
      <c r="WSO59" s="383">
        <f t="shared" si="256"/>
        <v>0</v>
      </c>
      <c r="WSP59" s="383">
        <f t="shared" si="256"/>
        <v>0</v>
      </c>
      <c r="WSQ59" s="383">
        <f t="shared" si="256"/>
        <v>0</v>
      </c>
      <c r="WSR59" s="383">
        <f t="shared" si="256"/>
        <v>0</v>
      </c>
      <c r="WSS59" s="383">
        <f t="shared" si="256"/>
        <v>0</v>
      </c>
      <c r="WST59" s="383">
        <f t="shared" si="256"/>
        <v>0</v>
      </c>
      <c r="WSU59" s="383">
        <f t="shared" si="256"/>
        <v>0</v>
      </c>
      <c r="WSV59" s="383">
        <f t="shared" si="256"/>
        <v>0</v>
      </c>
      <c r="WSW59" s="383">
        <f t="shared" si="256"/>
        <v>0</v>
      </c>
      <c r="WSX59" s="383">
        <f t="shared" si="256"/>
        <v>0</v>
      </c>
      <c r="WSY59" s="383">
        <f t="shared" si="256"/>
        <v>0</v>
      </c>
      <c r="WSZ59" s="383">
        <f t="shared" si="256"/>
        <v>0</v>
      </c>
      <c r="WTA59" s="383">
        <f t="shared" si="256"/>
        <v>0</v>
      </c>
      <c r="WTB59" s="383">
        <f t="shared" si="256"/>
        <v>0</v>
      </c>
      <c r="WTC59" s="383">
        <f t="shared" si="256"/>
        <v>0</v>
      </c>
      <c r="WTD59" s="383">
        <f t="shared" ref="WTD59:WVO59" si="257">WTD56</f>
        <v>0</v>
      </c>
      <c r="WTE59" s="383">
        <f t="shared" si="257"/>
        <v>0</v>
      </c>
      <c r="WTF59" s="383">
        <f t="shared" si="257"/>
        <v>0</v>
      </c>
      <c r="WTG59" s="383">
        <f t="shared" si="257"/>
        <v>0</v>
      </c>
      <c r="WTH59" s="383">
        <f t="shared" si="257"/>
        <v>0</v>
      </c>
      <c r="WTI59" s="383">
        <f t="shared" si="257"/>
        <v>0</v>
      </c>
      <c r="WTJ59" s="383">
        <f t="shared" si="257"/>
        <v>0</v>
      </c>
      <c r="WTK59" s="383">
        <f t="shared" si="257"/>
        <v>0</v>
      </c>
      <c r="WTL59" s="383">
        <f t="shared" si="257"/>
        <v>0</v>
      </c>
      <c r="WTM59" s="383">
        <f t="shared" si="257"/>
        <v>0</v>
      </c>
      <c r="WTN59" s="383">
        <f t="shared" si="257"/>
        <v>0</v>
      </c>
      <c r="WTO59" s="383">
        <f t="shared" si="257"/>
        <v>0</v>
      </c>
      <c r="WTP59" s="383">
        <f t="shared" si="257"/>
        <v>0</v>
      </c>
      <c r="WTQ59" s="383">
        <f t="shared" si="257"/>
        <v>0</v>
      </c>
      <c r="WTR59" s="383">
        <f t="shared" si="257"/>
        <v>0</v>
      </c>
      <c r="WTS59" s="383">
        <f t="shared" si="257"/>
        <v>0</v>
      </c>
      <c r="WTT59" s="383">
        <f t="shared" si="257"/>
        <v>0</v>
      </c>
      <c r="WTU59" s="383">
        <f t="shared" si="257"/>
        <v>0</v>
      </c>
      <c r="WTV59" s="383">
        <f t="shared" si="257"/>
        <v>0</v>
      </c>
      <c r="WTW59" s="383">
        <f t="shared" si="257"/>
        <v>0</v>
      </c>
      <c r="WTX59" s="383">
        <f t="shared" si="257"/>
        <v>0</v>
      </c>
      <c r="WTY59" s="383">
        <f t="shared" si="257"/>
        <v>0</v>
      </c>
      <c r="WTZ59" s="383">
        <f t="shared" si="257"/>
        <v>0</v>
      </c>
      <c r="WUA59" s="383">
        <f t="shared" si="257"/>
        <v>0</v>
      </c>
      <c r="WUB59" s="383">
        <f t="shared" si="257"/>
        <v>0</v>
      </c>
      <c r="WUC59" s="383">
        <f t="shared" si="257"/>
        <v>0</v>
      </c>
      <c r="WUD59" s="383">
        <f t="shared" si="257"/>
        <v>0</v>
      </c>
      <c r="WUE59" s="383">
        <f t="shared" si="257"/>
        <v>0</v>
      </c>
      <c r="WUF59" s="383">
        <f t="shared" si="257"/>
        <v>0</v>
      </c>
      <c r="WUG59" s="383">
        <f t="shared" si="257"/>
        <v>0</v>
      </c>
      <c r="WUH59" s="383">
        <f t="shared" si="257"/>
        <v>0</v>
      </c>
      <c r="WUI59" s="383">
        <f t="shared" si="257"/>
        <v>0</v>
      </c>
      <c r="WUJ59" s="383">
        <f t="shared" si="257"/>
        <v>0</v>
      </c>
      <c r="WUK59" s="383">
        <f t="shared" si="257"/>
        <v>0</v>
      </c>
      <c r="WUL59" s="383">
        <f t="shared" si="257"/>
        <v>0</v>
      </c>
      <c r="WUM59" s="383">
        <f t="shared" si="257"/>
        <v>0</v>
      </c>
      <c r="WUN59" s="383">
        <f t="shared" si="257"/>
        <v>0</v>
      </c>
      <c r="WUO59" s="383">
        <f t="shared" si="257"/>
        <v>0</v>
      </c>
      <c r="WUP59" s="383">
        <f t="shared" si="257"/>
        <v>0</v>
      </c>
      <c r="WUQ59" s="383">
        <f t="shared" si="257"/>
        <v>0</v>
      </c>
      <c r="WUR59" s="383">
        <f t="shared" si="257"/>
        <v>0</v>
      </c>
      <c r="WUS59" s="383">
        <f t="shared" si="257"/>
        <v>0</v>
      </c>
      <c r="WUT59" s="383">
        <f t="shared" si="257"/>
        <v>0</v>
      </c>
      <c r="WUU59" s="383">
        <f t="shared" si="257"/>
        <v>0</v>
      </c>
      <c r="WUV59" s="383">
        <f t="shared" si="257"/>
        <v>0</v>
      </c>
      <c r="WUW59" s="383">
        <f t="shared" si="257"/>
        <v>0</v>
      </c>
      <c r="WUX59" s="383">
        <f t="shared" si="257"/>
        <v>0</v>
      </c>
      <c r="WUY59" s="383">
        <f t="shared" si="257"/>
        <v>0</v>
      </c>
      <c r="WUZ59" s="383">
        <f t="shared" si="257"/>
        <v>0</v>
      </c>
      <c r="WVA59" s="383">
        <f t="shared" si="257"/>
        <v>0</v>
      </c>
      <c r="WVB59" s="383">
        <f t="shared" si="257"/>
        <v>0</v>
      </c>
      <c r="WVC59" s="383">
        <f t="shared" si="257"/>
        <v>0</v>
      </c>
      <c r="WVD59" s="383">
        <f t="shared" si="257"/>
        <v>0</v>
      </c>
      <c r="WVE59" s="383">
        <f t="shared" si="257"/>
        <v>0</v>
      </c>
      <c r="WVF59" s="383">
        <f t="shared" si="257"/>
        <v>0</v>
      </c>
      <c r="WVG59" s="383">
        <f t="shared" si="257"/>
        <v>0</v>
      </c>
      <c r="WVH59" s="383">
        <f t="shared" si="257"/>
        <v>0</v>
      </c>
      <c r="WVI59" s="383">
        <f t="shared" si="257"/>
        <v>0</v>
      </c>
      <c r="WVJ59" s="383">
        <f t="shared" si="257"/>
        <v>0</v>
      </c>
      <c r="WVK59" s="383">
        <f t="shared" si="257"/>
        <v>0</v>
      </c>
      <c r="WVL59" s="383">
        <f t="shared" si="257"/>
        <v>0</v>
      </c>
      <c r="WVM59" s="383">
        <f t="shared" si="257"/>
        <v>0</v>
      </c>
      <c r="WVN59" s="383">
        <f t="shared" si="257"/>
        <v>0</v>
      </c>
      <c r="WVO59" s="383">
        <f t="shared" si="257"/>
        <v>0</v>
      </c>
      <c r="WVP59" s="383">
        <f t="shared" ref="WVP59:WYA59" si="258">WVP56</f>
        <v>0</v>
      </c>
      <c r="WVQ59" s="383">
        <f t="shared" si="258"/>
        <v>0</v>
      </c>
      <c r="WVR59" s="383">
        <f t="shared" si="258"/>
        <v>0</v>
      </c>
      <c r="WVS59" s="383">
        <f t="shared" si="258"/>
        <v>0</v>
      </c>
      <c r="WVT59" s="383">
        <f t="shared" si="258"/>
        <v>0</v>
      </c>
      <c r="WVU59" s="383">
        <f t="shared" si="258"/>
        <v>0</v>
      </c>
      <c r="WVV59" s="383">
        <f t="shared" si="258"/>
        <v>0</v>
      </c>
      <c r="WVW59" s="383">
        <f t="shared" si="258"/>
        <v>0</v>
      </c>
      <c r="WVX59" s="383">
        <f t="shared" si="258"/>
        <v>0</v>
      </c>
      <c r="WVY59" s="383">
        <f t="shared" si="258"/>
        <v>0</v>
      </c>
      <c r="WVZ59" s="383">
        <f t="shared" si="258"/>
        <v>0</v>
      </c>
      <c r="WWA59" s="383">
        <f t="shared" si="258"/>
        <v>0</v>
      </c>
      <c r="WWB59" s="383">
        <f t="shared" si="258"/>
        <v>0</v>
      </c>
      <c r="WWC59" s="383">
        <f t="shared" si="258"/>
        <v>0</v>
      </c>
      <c r="WWD59" s="383">
        <f t="shared" si="258"/>
        <v>0</v>
      </c>
      <c r="WWE59" s="383">
        <f t="shared" si="258"/>
        <v>0</v>
      </c>
      <c r="WWF59" s="383">
        <f t="shared" si="258"/>
        <v>0</v>
      </c>
      <c r="WWG59" s="383">
        <f t="shared" si="258"/>
        <v>0</v>
      </c>
      <c r="WWH59" s="383">
        <f t="shared" si="258"/>
        <v>0</v>
      </c>
      <c r="WWI59" s="383">
        <f t="shared" si="258"/>
        <v>0</v>
      </c>
      <c r="WWJ59" s="383">
        <f t="shared" si="258"/>
        <v>0</v>
      </c>
      <c r="WWK59" s="383">
        <f t="shared" si="258"/>
        <v>0</v>
      </c>
      <c r="WWL59" s="383">
        <f t="shared" si="258"/>
        <v>0</v>
      </c>
      <c r="WWM59" s="383">
        <f t="shared" si="258"/>
        <v>0</v>
      </c>
      <c r="WWN59" s="383">
        <f t="shared" si="258"/>
        <v>0</v>
      </c>
      <c r="WWO59" s="383">
        <f t="shared" si="258"/>
        <v>0</v>
      </c>
      <c r="WWP59" s="383">
        <f t="shared" si="258"/>
        <v>0</v>
      </c>
      <c r="WWQ59" s="383">
        <f t="shared" si="258"/>
        <v>0</v>
      </c>
      <c r="WWR59" s="383">
        <f t="shared" si="258"/>
        <v>0</v>
      </c>
      <c r="WWS59" s="383">
        <f t="shared" si="258"/>
        <v>0</v>
      </c>
      <c r="WWT59" s="383">
        <f t="shared" si="258"/>
        <v>0</v>
      </c>
      <c r="WWU59" s="383">
        <f t="shared" si="258"/>
        <v>0</v>
      </c>
      <c r="WWV59" s="383">
        <f t="shared" si="258"/>
        <v>0</v>
      </c>
      <c r="WWW59" s="383">
        <f t="shared" si="258"/>
        <v>0</v>
      </c>
      <c r="WWX59" s="383">
        <f t="shared" si="258"/>
        <v>0</v>
      </c>
      <c r="WWY59" s="383">
        <f t="shared" si="258"/>
        <v>0</v>
      </c>
      <c r="WWZ59" s="383">
        <f t="shared" si="258"/>
        <v>0</v>
      </c>
      <c r="WXA59" s="383">
        <f t="shared" si="258"/>
        <v>0</v>
      </c>
      <c r="WXB59" s="383">
        <f t="shared" si="258"/>
        <v>0</v>
      </c>
      <c r="WXC59" s="383">
        <f t="shared" si="258"/>
        <v>0</v>
      </c>
      <c r="WXD59" s="383">
        <f t="shared" si="258"/>
        <v>0</v>
      </c>
      <c r="WXE59" s="383">
        <f t="shared" si="258"/>
        <v>0</v>
      </c>
      <c r="WXF59" s="383">
        <f t="shared" si="258"/>
        <v>0</v>
      </c>
      <c r="WXG59" s="383">
        <f t="shared" si="258"/>
        <v>0</v>
      </c>
      <c r="WXH59" s="383">
        <f t="shared" si="258"/>
        <v>0</v>
      </c>
      <c r="WXI59" s="383">
        <f t="shared" si="258"/>
        <v>0</v>
      </c>
      <c r="WXJ59" s="383">
        <f t="shared" si="258"/>
        <v>0</v>
      </c>
      <c r="WXK59" s="383">
        <f t="shared" si="258"/>
        <v>0</v>
      </c>
      <c r="WXL59" s="383">
        <f t="shared" si="258"/>
        <v>0</v>
      </c>
      <c r="WXM59" s="383">
        <f t="shared" si="258"/>
        <v>0</v>
      </c>
      <c r="WXN59" s="383">
        <f t="shared" si="258"/>
        <v>0</v>
      </c>
      <c r="WXO59" s="383">
        <f t="shared" si="258"/>
        <v>0</v>
      </c>
      <c r="WXP59" s="383">
        <f t="shared" si="258"/>
        <v>0</v>
      </c>
      <c r="WXQ59" s="383">
        <f t="shared" si="258"/>
        <v>0</v>
      </c>
      <c r="WXR59" s="383">
        <f t="shared" si="258"/>
        <v>0</v>
      </c>
      <c r="WXS59" s="383">
        <f t="shared" si="258"/>
        <v>0</v>
      </c>
      <c r="WXT59" s="383">
        <f t="shared" si="258"/>
        <v>0</v>
      </c>
      <c r="WXU59" s="383">
        <f t="shared" si="258"/>
        <v>0</v>
      </c>
      <c r="WXV59" s="383">
        <f t="shared" si="258"/>
        <v>0</v>
      </c>
      <c r="WXW59" s="383">
        <f t="shared" si="258"/>
        <v>0</v>
      </c>
      <c r="WXX59" s="383">
        <f t="shared" si="258"/>
        <v>0</v>
      </c>
      <c r="WXY59" s="383">
        <f t="shared" si="258"/>
        <v>0</v>
      </c>
      <c r="WXZ59" s="383">
        <f t="shared" si="258"/>
        <v>0</v>
      </c>
      <c r="WYA59" s="383">
        <f t="shared" si="258"/>
        <v>0</v>
      </c>
      <c r="WYB59" s="383">
        <f t="shared" ref="WYB59:XAM59" si="259">WYB56</f>
        <v>0</v>
      </c>
      <c r="WYC59" s="383">
        <f t="shared" si="259"/>
        <v>0</v>
      </c>
      <c r="WYD59" s="383">
        <f t="shared" si="259"/>
        <v>0</v>
      </c>
      <c r="WYE59" s="383">
        <f t="shared" si="259"/>
        <v>0</v>
      </c>
      <c r="WYF59" s="383">
        <f t="shared" si="259"/>
        <v>0</v>
      </c>
      <c r="WYG59" s="383">
        <f t="shared" si="259"/>
        <v>0</v>
      </c>
      <c r="WYH59" s="383">
        <f t="shared" si="259"/>
        <v>0</v>
      </c>
      <c r="WYI59" s="383">
        <f t="shared" si="259"/>
        <v>0</v>
      </c>
      <c r="WYJ59" s="383">
        <f t="shared" si="259"/>
        <v>0</v>
      </c>
      <c r="WYK59" s="383">
        <f t="shared" si="259"/>
        <v>0</v>
      </c>
      <c r="WYL59" s="383">
        <f t="shared" si="259"/>
        <v>0</v>
      </c>
      <c r="WYM59" s="383">
        <f t="shared" si="259"/>
        <v>0</v>
      </c>
      <c r="WYN59" s="383">
        <f t="shared" si="259"/>
        <v>0</v>
      </c>
      <c r="WYO59" s="383">
        <f t="shared" si="259"/>
        <v>0</v>
      </c>
      <c r="WYP59" s="383">
        <f t="shared" si="259"/>
        <v>0</v>
      </c>
      <c r="WYQ59" s="383">
        <f t="shared" si="259"/>
        <v>0</v>
      </c>
      <c r="WYR59" s="383">
        <f t="shared" si="259"/>
        <v>0</v>
      </c>
      <c r="WYS59" s="383">
        <f t="shared" si="259"/>
        <v>0</v>
      </c>
      <c r="WYT59" s="383">
        <f t="shared" si="259"/>
        <v>0</v>
      </c>
      <c r="WYU59" s="383">
        <f t="shared" si="259"/>
        <v>0</v>
      </c>
      <c r="WYV59" s="383">
        <f t="shared" si="259"/>
        <v>0</v>
      </c>
      <c r="WYW59" s="383">
        <f t="shared" si="259"/>
        <v>0</v>
      </c>
      <c r="WYX59" s="383">
        <f t="shared" si="259"/>
        <v>0</v>
      </c>
      <c r="WYY59" s="383">
        <f t="shared" si="259"/>
        <v>0</v>
      </c>
      <c r="WYZ59" s="383">
        <f t="shared" si="259"/>
        <v>0</v>
      </c>
      <c r="WZA59" s="383">
        <f t="shared" si="259"/>
        <v>0</v>
      </c>
      <c r="WZB59" s="383">
        <f t="shared" si="259"/>
        <v>0</v>
      </c>
      <c r="WZC59" s="383">
        <f t="shared" si="259"/>
        <v>0</v>
      </c>
      <c r="WZD59" s="383">
        <f t="shared" si="259"/>
        <v>0</v>
      </c>
      <c r="WZE59" s="383">
        <f t="shared" si="259"/>
        <v>0</v>
      </c>
      <c r="WZF59" s="383">
        <f t="shared" si="259"/>
        <v>0</v>
      </c>
      <c r="WZG59" s="383">
        <f t="shared" si="259"/>
        <v>0</v>
      </c>
      <c r="WZH59" s="383">
        <f t="shared" si="259"/>
        <v>0</v>
      </c>
      <c r="WZI59" s="383">
        <f t="shared" si="259"/>
        <v>0</v>
      </c>
      <c r="WZJ59" s="383">
        <f t="shared" si="259"/>
        <v>0</v>
      </c>
      <c r="WZK59" s="383">
        <f t="shared" si="259"/>
        <v>0</v>
      </c>
      <c r="WZL59" s="383">
        <f t="shared" si="259"/>
        <v>0</v>
      </c>
      <c r="WZM59" s="383">
        <f t="shared" si="259"/>
        <v>0</v>
      </c>
      <c r="WZN59" s="383">
        <f t="shared" si="259"/>
        <v>0</v>
      </c>
      <c r="WZO59" s="383">
        <f t="shared" si="259"/>
        <v>0</v>
      </c>
      <c r="WZP59" s="383">
        <f t="shared" si="259"/>
        <v>0</v>
      </c>
      <c r="WZQ59" s="383">
        <f t="shared" si="259"/>
        <v>0</v>
      </c>
      <c r="WZR59" s="383">
        <f t="shared" si="259"/>
        <v>0</v>
      </c>
      <c r="WZS59" s="383">
        <f t="shared" si="259"/>
        <v>0</v>
      </c>
      <c r="WZT59" s="383">
        <f t="shared" si="259"/>
        <v>0</v>
      </c>
      <c r="WZU59" s="383">
        <f t="shared" si="259"/>
        <v>0</v>
      </c>
      <c r="WZV59" s="383">
        <f t="shared" si="259"/>
        <v>0</v>
      </c>
      <c r="WZW59" s="383">
        <f t="shared" si="259"/>
        <v>0</v>
      </c>
      <c r="WZX59" s="383">
        <f t="shared" si="259"/>
        <v>0</v>
      </c>
      <c r="WZY59" s="383">
        <f t="shared" si="259"/>
        <v>0</v>
      </c>
      <c r="WZZ59" s="383">
        <f t="shared" si="259"/>
        <v>0</v>
      </c>
      <c r="XAA59" s="383">
        <f t="shared" si="259"/>
        <v>0</v>
      </c>
      <c r="XAB59" s="383">
        <f t="shared" si="259"/>
        <v>0</v>
      </c>
      <c r="XAC59" s="383">
        <f t="shared" si="259"/>
        <v>0</v>
      </c>
      <c r="XAD59" s="383">
        <f t="shared" si="259"/>
        <v>0</v>
      </c>
      <c r="XAE59" s="383">
        <f t="shared" si="259"/>
        <v>0</v>
      </c>
      <c r="XAF59" s="383">
        <f t="shared" si="259"/>
        <v>0</v>
      </c>
      <c r="XAG59" s="383">
        <f t="shared" si="259"/>
        <v>0</v>
      </c>
      <c r="XAH59" s="383">
        <f t="shared" si="259"/>
        <v>0</v>
      </c>
      <c r="XAI59" s="383">
        <f t="shared" si="259"/>
        <v>0</v>
      </c>
      <c r="XAJ59" s="383">
        <f t="shared" si="259"/>
        <v>0</v>
      </c>
      <c r="XAK59" s="383">
        <f t="shared" si="259"/>
        <v>0</v>
      </c>
      <c r="XAL59" s="383">
        <f t="shared" si="259"/>
        <v>0</v>
      </c>
      <c r="XAM59" s="383">
        <f t="shared" si="259"/>
        <v>0</v>
      </c>
      <c r="XAN59" s="383">
        <f t="shared" ref="XAN59:XCY59" si="260">XAN56</f>
        <v>0</v>
      </c>
      <c r="XAO59" s="383">
        <f t="shared" si="260"/>
        <v>0</v>
      </c>
      <c r="XAP59" s="383">
        <f t="shared" si="260"/>
        <v>0</v>
      </c>
      <c r="XAQ59" s="383">
        <f t="shared" si="260"/>
        <v>0</v>
      </c>
      <c r="XAR59" s="383">
        <f t="shared" si="260"/>
        <v>0</v>
      </c>
      <c r="XAS59" s="383">
        <f t="shared" si="260"/>
        <v>0</v>
      </c>
      <c r="XAT59" s="383">
        <f t="shared" si="260"/>
        <v>0</v>
      </c>
      <c r="XAU59" s="383">
        <f t="shared" si="260"/>
        <v>0</v>
      </c>
      <c r="XAV59" s="383">
        <f t="shared" si="260"/>
        <v>0</v>
      </c>
      <c r="XAW59" s="383">
        <f t="shared" si="260"/>
        <v>0</v>
      </c>
      <c r="XAX59" s="383">
        <f t="shared" si="260"/>
        <v>0</v>
      </c>
      <c r="XAY59" s="383">
        <f t="shared" si="260"/>
        <v>0</v>
      </c>
      <c r="XAZ59" s="383">
        <f t="shared" si="260"/>
        <v>0</v>
      </c>
      <c r="XBA59" s="383">
        <f t="shared" si="260"/>
        <v>0</v>
      </c>
      <c r="XBB59" s="383">
        <f t="shared" si="260"/>
        <v>0</v>
      </c>
      <c r="XBC59" s="383">
        <f t="shared" si="260"/>
        <v>0</v>
      </c>
      <c r="XBD59" s="383">
        <f t="shared" si="260"/>
        <v>0</v>
      </c>
      <c r="XBE59" s="383">
        <f t="shared" si="260"/>
        <v>0</v>
      </c>
      <c r="XBF59" s="383">
        <f t="shared" si="260"/>
        <v>0</v>
      </c>
      <c r="XBG59" s="383">
        <f t="shared" si="260"/>
        <v>0</v>
      </c>
      <c r="XBH59" s="383">
        <f t="shared" si="260"/>
        <v>0</v>
      </c>
      <c r="XBI59" s="383">
        <f t="shared" si="260"/>
        <v>0</v>
      </c>
      <c r="XBJ59" s="383">
        <f t="shared" si="260"/>
        <v>0</v>
      </c>
      <c r="XBK59" s="383">
        <f t="shared" si="260"/>
        <v>0</v>
      </c>
      <c r="XBL59" s="383">
        <f t="shared" si="260"/>
        <v>0</v>
      </c>
      <c r="XBM59" s="383">
        <f t="shared" si="260"/>
        <v>0</v>
      </c>
      <c r="XBN59" s="383">
        <f t="shared" si="260"/>
        <v>0</v>
      </c>
      <c r="XBO59" s="383">
        <f t="shared" si="260"/>
        <v>0</v>
      </c>
      <c r="XBP59" s="383">
        <f t="shared" si="260"/>
        <v>0</v>
      </c>
      <c r="XBQ59" s="383">
        <f t="shared" si="260"/>
        <v>0</v>
      </c>
      <c r="XBR59" s="383">
        <f t="shared" si="260"/>
        <v>0</v>
      </c>
      <c r="XBS59" s="383">
        <f t="shared" si="260"/>
        <v>0</v>
      </c>
      <c r="XBT59" s="383">
        <f t="shared" si="260"/>
        <v>0</v>
      </c>
      <c r="XBU59" s="383">
        <f t="shared" si="260"/>
        <v>0</v>
      </c>
      <c r="XBV59" s="383">
        <f t="shared" si="260"/>
        <v>0</v>
      </c>
      <c r="XBW59" s="383">
        <f t="shared" si="260"/>
        <v>0</v>
      </c>
      <c r="XBX59" s="383">
        <f t="shared" si="260"/>
        <v>0</v>
      </c>
      <c r="XBY59" s="383">
        <f t="shared" si="260"/>
        <v>0</v>
      </c>
      <c r="XBZ59" s="383">
        <f t="shared" si="260"/>
        <v>0</v>
      </c>
      <c r="XCA59" s="383">
        <f t="shared" si="260"/>
        <v>0</v>
      </c>
      <c r="XCB59" s="383">
        <f t="shared" si="260"/>
        <v>0</v>
      </c>
      <c r="XCC59" s="383">
        <f t="shared" si="260"/>
        <v>0</v>
      </c>
      <c r="XCD59" s="383">
        <f t="shared" si="260"/>
        <v>0</v>
      </c>
      <c r="XCE59" s="383">
        <f t="shared" si="260"/>
        <v>0</v>
      </c>
      <c r="XCF59" s="383">
        <f t="shared" si="260"/>
        <v>0</v>
      </c>
      <c r="XCG59" s="383">
        <f t="shared" si="260"/>
        <v>0</v>
      </c>
      <c r="XCH59" s="383">
        <f t="shared" si="260"/>
        <v>0</v>
      </c>
      <c r="XCI59" s="383">
        <f t="shared" si="260"/>
        <v>0</v>
      </c>
      <c r="XCJ59" s="383">
        <f t="shared" si="260"/>
        <v>0</v>
      </c>
      <c r="XCK59" s="383">
        <f t="shared" si="260"/>
        <v>0</v>
      </c>
      <c r="XCL59" s="383">
        <f t="shared" si="260"/>
        <v>0</v>
      </c>
      <c r="XCM59" s="383">
        <f t="shared" si="260"/>
        <v>0</v>
      </c>
      <c r="XCN59" s="383">
        <f t="shared" si="260"/>
        <v>0</v>
      </c>
      <c r="XCO59" s="383">
        <f t="shared" si="260"/>
        <v>0</v>
      </c>
      <c r="XCP59" s="383">
        <f t="shared" si="260"/>
        <v>0</v>
      </c>
      <c r="XCQ59" s="383">
        <f t="shared" si="260"/>
        <v>0</v>
      </c>
      <c r="XCR59" s="383">
        <f t="shared" si="260"/>
        <v>0</v>
      </c>
      <c r="XCS59" s="383">
        <f t="shared" si="260"/>
        <v>0</v>
      </c>
      <c r="XCT59" s="383">
        <f t="shared" si="260"/>
        <v>0</v>
      </c>
      <c r="XCU59" s="383">
        <f t="shared" si="260"/>
        <v>0</v>
      </c>
      <c r="XCV59" s="383">
        <f t="shared" si="260"/>
        <v>0</v>
      </c>
      <c r="XCW59" s="383">
        <f t="shared" si="260"/>
        <v>0</v>
      </c>
      <c r="XCX59" s="383">
        <f t="shared" si="260"/>
        <v>0</v>
      </c>
      <c r="XCY59" s="383">
        <f t="shared" si="260"/>
        <v>0</v>
      </c>
      <c r="XCZ59" s="383">
        <f t="shared" ref="XCZ59:XFD59" si="261">XCZ56</f>
        <v>0</v>
      </c>
      <c r="XDA59" s="383">
        <f t="shared" si="261"/>
        <v>0</v>
      </c>
      <c r="XDB59" s="383">
        <f t="shared" si="261"/>
        <v>0</v>
      </c>
      <c r="XDC59" s="383">
        <f t="shared" si="261"/>
        <v>0</v>
      </c>
      <c r="XDD59" s="383">
        <f t="shared" si="261"/>
        <v>0</v>
      </c>
      <c r="XDE59" s="383">
        <f t="shared" si="261"/>
        <v>0</v>
      </c>
      <c r="XDF59" s="383">
        <f t="shared" si="261"/>
        <v>0</v>
      </c>
      <c r="XDG59" s="383">
        <f t="shared" si="261"/>
        <v>0</v>
      </c>
      <c r="XDH59" s="383">
        <f t="shared" si="261"/>
        <v>0</v>
      </c>
      <c r="XDI59" s="383">
        <f t="shared" si="261"/>
        <v>0</v>
      </c>
      <c r="XDJ59" s="383">
        <f t="shared" si="261"/>
        <v>0</v>
      </c>
      <c r="XDK59" s="383">
        <f t="shared" si="261"/>
        <v>0</v>
      </c>
      <c r="XDL59" s="383">
        <f t="shared" si="261"/>
        <v>0</v>
      </c>
      <c r="XDM59" s="383">
        <f t="shared" si="261"/>
        <v>0</v>
      </c>
      <c r="XDN59" s="383">
        <f t="shared" si="261"/>
        <v>0</v>
      </c>
      <c r="XDO59" s="383">
        <f t="shared" si="261"/>
        <v>0</v>
      </c>
      <c r="XDP59" s="383">
        <f t="shared" si="261"/>
        <v>0</v>
      </c>
      <c r="XDQ59" s="383">
        <f t="shared" si="261"/>
        <v>0</v>
      </c>
      <c r="XDR59" s="383">
        <f t="shared" si="261"/>
        <v>0</v>
      </c>
      <c r="XDS59" s="383">
        <f t="shared" si="261"/>
        <v>0</v>
      </c>
      <c r="XDT59" s="383">
        <f t="shared" si="261"/>
        <v>0</v>
      </c>
      <c r="XDU59" s="383">
        <f t="shared" si="261"/>
        <v>0</v>
      </c>
      <c r="XDV59" s="383">
        <f t="shared" si="261"/>
        <v>0</v>
      </c>
      <c r="XDW59" s="383">
        <f t="shared" si="261"/>
        <v>0</v>
      </c>
      <c r="XDX59" s="383">
        <f t="shared" si="261"/>
        <v>0</v>
      </c>
      <c r="XDY59" s="383">
        <f t="shared" si="261"/>
        <v>0</v>
      </c>
      <c r="XDZ59" s="383">
        <f t="shared" si="261"/>
        <v>0</v>
      </c>
      <c r="XEA59" s="383">
        <f t="shared" si="261"/>
        <v>0</v>
      </c>
      <c r="XEB59" s="383">
        <f t="shared" si="261"/>
        <v>0</v>
      </c>
      <c r="XEC59" s="383">
        <f t="shared" si="261"/>
        <v>0</v>
      </c>
      <c r="XED59" s="383">
        <f t="shared" si="261"/>
        <v>0</v>
      </c>
      <c r="XEE59" s="383">
        <f t="shared" si="261"/>
        <v>0</v>
      </c>
      <c r="XEF59" s="383">
        <f t="shared" si="261"/>
        <v>0</v>
      </c>
      <c r="XEG59" s="383">
        <f t="shared" si="261"/>
        <v>0</v>
      </c>
      <c r="XEH59" s="383">
        <f t="shared" si="261"/>
        <v>0</v>
      </c>
      <c r="XEI59" s="383">
        <f t="shared" si="261"/>
        <v>0</v>
      </c>
      <c r="XEJ59" s="383">
        <f t="shared" si="261"/>
        <v>0</v>
      </c>
      <c r="XEK59" s="383">
        <f t="shared" si="261"/>
        <v>0</v>
      </c>
      <c r="XEL59" s="383">
        <f t="shared" si="261"/>
        <v>0</v>
      </c>
      <c r="XEM59" s="383">
        <f t="shared" si="261"/>
        <v>0</v>
      </c>
      <c r="XEN59" s="383">
        <f t="shared" si="261"/>
        <v>0</v>
      </c>
      <c r="XEO59" s="383">
        <f t="shared" si="261"/>
        <v>0</v>
      </c>
      <c r="XEP59" s="383">
        <f t="shared" si="261"/>
        <v>0</v>
      </c>
      <c r="XEQ59" s="383">
        <f t="shared" si="261"/>
        <v>0</v>
      </c>
      <c r="XER59" s="383">
        <f t="shared" si="261"/>
        <v>0</v>
      </c>
      <c r="XES59" s="383">
        <f t="shared" si="261"/>
        <v>0</v>
      </c>
      <c r="XET59" s="383">
        <f t="shared" si="261"/>
        <v>0</v>
      </c>
      <c r="XEU59" s="383">
        <f t="shared" si="261"/>
        <v>0</v>
      </c>
      <c r="XEV59" s="383">
        <f t="shared" si="261"/>
        <v>0</v>
      </c>
      <c r="XEW59" s="383">
        <f t="shared" si="261"/>
        <v>0</v>
      </c>
      <c r="XEX59" s="383">
        <f t="shared" si="261"/>
        <v>0</v>
      </c>
      <c r="XEY59" s="383">
        <f t="shared" si="261"/>
        <v>0</v>
      </c>
      <c r="XEZ59" s="383">
        <f t="shared" si="261"/>
        <v>0</v>
      </c>
      <c r="XFA59" s="383">
        <f t="shared" si="261"/>
        <v>0</v>
      </c>
      <c r="XFB59" s="383">
        <f t="shared" si="261"/>
        <v>0</v>
      </c>
      <c r="XFC59" s="383">
        <f t="shared" si="261"/>
        <v>0</v>
      </c>
      <c r="XFD59" s="383">
        <f t="shared" si="261"/>
        <v>0</v>
      </c>
    </row>
    <row r="60" spans="1:16384" s="363" customFormat="1">
      <c r="A60" s="384"/>
      <c r="B60" s="384"/>
      <c r="C60" s="364"/>
      <c r="E60" s="384"/>
      <c r="G60" s="384"/>
      <c r="H60" s="961"/>
      <c r="I60" s="384"/>
      <c r="K60" s="384"/>
      <c r="L60" s="961"/>
      <c r="M60" s="384"/>
      <c r="O60" s="384"/>
      <c r="Q60" s="384"/>
      <c r="S60" s="384"/>
      <c r="T60" s="961"/>
      <c r="U60" s="384"/>
      <c r="V60" s="961"/>
      <c r="W60" s="384"/>
      <c r="Y60" s="384"/>
      <c r="AA60" s="384"/>
      <c r="AC60" s="384"/>
      <c r="AD60" s="961"/>
      <c r="AE60" s="384"/>
      <c r="AG60" s="384"/>
    </row>
    <row r="61" spans="1:16384" s="363" customFormat="1">
      <c r="C61" s="364"/>
      <c r="V61" s="961"/>
    </row>
    <row r="62" spans="1:16384" s="363" customFormat="1">
      <c r="C62" s="364"/>
    </row>
    <row r="63" spans="1:16384" s="363" customFormat="1">
      <c r="A63" s="363" t="s">
        <v>946</v>
      </c>
      <c r="C63" s="364"/>
    </row>
    <row r="64" spans="1:16384" s="363" customFormat="1">
      <c r="C64" s="364"/>
    </row>
    <row r="65" spans="1:33" s="385" customFormat="1" ht="30" customHeight="1">
      <c r="A65" s="1713" t="s">
        <v>951</v>
      </c>
      <c r="B65" s="1713"/>
      <c r="C65" s="1713"/>
      <c r="D65" s="1713"/>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2019-12-27T22:34:09Z</cp:lastPrinted>
  <dcterms:created xsi:type="dcterms:W3CDTF">2007-12-27T18:26:28Z</dcterms:created>
  <dcterms:modified xsi:type="dcterms:W3CDTF">2020-09-09T18:18:20Z</dcterms:modified>
</cp:coreProperties>
</file>