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velopment\ctcac\2016\annualreport\"/>
    </mc:Choice>
  </mc:AlternateContent>
  <bookViews>
    <workbookView xWindow="480" yWindow="135" windowWidth="18195" windowHeight="11760"/>
  </bookViews>
  <sheets>
    <sheet name="4% financing" sheetId="1" r:id="rId1"/>
  </sheets>
  <definedNames>
    <definedName name="_xlnm._FilterDatabase" localSheetId="0" hidden="1">'4% financing'!$A$1:$O$191</definedName>
    <definedName name="_xlnm.Print_Area" localSheetId="0">'4% financing'!$A$1:$O$195</definedName>
    <definedName name="_xlnm.Print_Titles" localSheetId="0">'4% financing'!$1:$1</definedName>
    <definedName name="TOTALTDC">'4% financing'!$D$189</definedName>
    <definedName name="TOTAverage">'4% financing'!$D$190</definedName>
  </definedNames>
  <calcPr calcId="152511" iterate="1"/>
</workbook>
</file>

<file path=xl/calcChain.xml><?xml version="1.0" encoding="utf-8"?>
<calcChain xmlns="http://schemas.openxmlformats.org/spreadsheetml/2006/main">
  <c r="H106" i="1" l="1"/>
  <c r="F101" i="1"/>
  <c r="K190" i="1"/>
  <c r="F126" i="1"/>
  <c r="H126" i="1"/>
  <c r="J126" i="1"/>
  <c r="L126" i="1"/>
  <c r="O126" i="1"/>
  <c r="F127" i="1"/>
  <c r="H127" i="1"/>
  <c r="J127" i="1"/>
  <c r="L127" i="1"/>
  <c r="O127" i="1"/>
  <c r="F128" i="1"/>
  <c r="H128" i="1"/>
  <c r="J128" i="1"/>
  <c r="L128" i="1"/>
  <c r="O128" i="1"/>
  <c r="F129" i="1"/>
  <c r="H129" i="1"/>
  <c r="J129" i="1"/>
  <c r="L129" i="1"/>
  <c r="O129" i="1"/>
  <c r="F130" i="1"/>
  <c r="H130" i="1"/>
  <c r="J130" i="1"/>
  <c r="L130" i="1"/>
  <c r="O130" i="1"/>
  <c r="F131" i="1"/>
  <c r="H131" i="1"/>
  <c r="J131" i="1"/>
  <c r="L131" i="1"/>
  <c r="O131" i="1"/>
  <c r="F132" i="1"/>
  <c r="H132" i="1"/>
  <c r="J132" i="1"/>
  <c r="L132" i="1"/>
  <c r="O132" i="1"/>
  <c r="F133" i="1"/>
  <c r="H133" i="1"/>
  <c r="J133" i="1"/>
  <c r="L133" i="1"/>
  <c r="O133" i="1"/>
  <c r="F134" i="1"/>
  <c r="H134" i="1"/>
  <c r="J134" i="1"/>
  <c r="L134" i="1"/>
  <c r="O134" i="1"/>
  <c r="F135" i="1"/>
  <c r="H135" i="1"/>
  <c r="J135" i="1"/>
  <c r="L135" i="1"/>
  <c r="O135" i="1"/>
  <c r="F136" i="1"/>
  <c r="H136" i="1"/>
  <c r="J136" i="1"/>
  <c r="L136" i="1"/>
  <c r="O136" i="1"/>
  <c r="F137" i="1"/>
  <c r="H137" i="1"/>
  <c r="J137" i="1"/>
  <c r="L137" i="1"/>
  <c r="O137" i="1"/>
  <c r="F138" i="1"/>
  <c r="H138" i="1"/>
  <c r="J138" i="1"/>
  <c r="L138" i="1"/>
  <c r="O138" i="1"/>
  <c r="F139" i="1"/>
  <c r="H139" i="1"/>
  <c r="J139" i="1"/>
  <c r="L139" i="1"/>
  <c r="O139" i="1"/>
  <c r="F140" i="1"/>
  <c r="H140" i="1"/>
  <c r="J140" i="1"/>
  <c r="L140" i="1"/>
  <c r="O140" i="1"/>
  <c r="F141" i="1"/>
  <c r="H141" i="1"/>
  <c r="J141" i="1"/>
  <c r="L141" i="1"/>
  <c r="O141" i="1"/>
  <c r="F142" i="1"/>
  <c r="H142" i="1"/>
  <c r="J142" i="1"/>
  <c r="L142" i="1"/>
  <c r="O142" i="1"/>
  <c r="F143" i="1"/>
  <c r="H143" i="1"/>
  <c r="J143" i="1"/>
  <c r="L143" i="1"/>
  <c r="O143" i="1"/>
  <c r="F144" i="1"/>
  <c r="H144" i="1"/>
  <c r="J144" i="1"/>
  <c r="L144" i="1"/>
  <c r="O144" i="1"/>
  <c r="F145" i="1"/>
  <c r="H145" i="1"/>
  <c r="J145" i="1"/>
  <c r="L145" i="1"/>
  <c r="O145" i="1"/>
  <c r="F146" i="1"/>
  <c r="H146" i="1"/>
  <c r="J146" i="1"/>
  <c r="L146" i="1"/>
  <c r="O146" i="1"/>
  <c r="F147" i="1"/>
  <c r="H147" i="1"/>
  <c r="J147" i="1"/>
  <c r="L147" i="1"/>
  <c r="O147" i="1"/>
  <c r="F148" i="1"/>
  <c r="H148" i="1"/>
  <c r="J148" i="1"/>
  <c r="L148" i="1"/>
  <c r="O148" i="1"/>
  <c r="F149" i="1"/>
  <c r="H149" i="1"/>
  <c r="J149" i="1"/>
  <c r="L149" i="1"/>
  <c r="O149" i="1"/>
  <c r="F150" i="1"/>
  <c r="H150" i="1"/>
  <c r="J150" i="1"/>
  <c r="L150" i="1"/>
  <c r="O150" i="1"/>
  <c r="F151" i="1"/>
  <c r="H151" i="1"/>
  <c r="J151" i="1"/>
  <c r="L151" i="1"/>
  <c r="O151" i="1"/>
  <c r="F152" i="1"/>
  <c r="H152" i="1"/>
  <c r="J152" i="1"/>
  <c r="L152" i="1"/>
  <c r="O152" i="1"/>
  <c r="F153" i="1"/>
  <c r="H153" i="1"/>
  <c r="J153" i="1"/>
  <c r="L153" i="1"/>
  <c r="O153" i="1"/>
  <c r="F154" i="1"/>
  <c r="H154" i="1"/>
  <c r="J154" i="1"/>
  <c r="L154" i="1"/>
  <c r="O154" i="1"/>
  <c r="F155" i="1"/>
  <c r="H155" i="1"/>
  <c r="J155" i="1"/>
  <c r="L155" i="1"/>
  <c r="O155" i="1"/>
  <c r="F156" i="1"/>
  <c r="H156" i="1"/>
  <c r="J156" i="1"/>
  <c r="L156" i="1"/>
  <c r="O156" i="1"/>
  <c r="F157" i="1"/>
  <c r="H157" i="1"/>
  <c r="J157" i="1"/>
  <c r="L157" i="1"/>
  <c r="O157" i="1"/>
  <c r="F158" i="1"/>
  <c r="H158" i="1"/>
  <c r="J158" i="1"/>
  <c r="L158" i="1"/>
  <c r="O158" i="1"/>
  <c r="F159" i="1"/>
  <c r="H159" i="1"/>
  <c r="J159" i="1"/>
  <c r="L159" i="1"/>
  <c r="O159" i="1"/>
  <c r="F160" i="1"/>
  <c r="H160" i="1"/>
  <c r="J160" i="1"/>
  <c r="L160" i="1"/>
  <c r="O160" i="1"/>
  <c r="F161" i="1"/>
  <c r="H161" i="1"/>
  <c r="J161" i="1"/>
  <c r="L161" i="1"/>
  <c r="O161" i="1"/>
  <c r="F162" i="1"/>
  <c r="H162" i="1"/>
  <c r="J162" i="1"/>
  <c r="L162" i="1"/>
  <c r="O162" i="1"/>
  <c r="F163" i="1"/>
  <c r="H163" i="1"/>
  <c r="J163" i="1"/>
  <c r="L163" i="1"/>
  <c r="O163" i="1"/>
  <c r="F164" i="1"/>
  <c r="H164" i="1"/>
  <c r="J164" i="1"/>
  <c r="L164" i="1"/>
  <c r="O164" i="1"/>
  <c r="F165" i="1"/>
  <c r="H165" i="1"/>
  <c r="J165" i="1"/>
  <c r="L165" i="1"/>
  <c r="O165" i="1"/>
  <c r="F166" i="1"/>
  <c r="H166" i="1"/>
  <c r="J166" i="1"/>
  <c r="L166" i="1"/>
  <c r="O166" i="1"/>
  <c r="F167" i="1"/>
  <c r="H167" i="1"/>
  <c r="J167" i="1"/>
  <c r="L167" i="1"/>
  <c r="O167" i="1"/>
  <c r="F168" i="1"/>
  <c r="H168" i="1"/>
  <c r="J168" i="1"/>
  <c r="L168" i="1"/>
  <c r="O168" i="1"/>
  <c r="F169" i="1"/>
  <c r="H169" i="1"/>
  <c r="J169" i="1"/>
  <c r="L169" i="1"/>
  <c r="O169" i="1"/>
  <c r="F170" i="1"/>
  <c r="H170" i="1"/>
  <c r="J170" i="1"/>
  <c r="L170" i="1"/>
  <c r="O170" i="1"/>
  <c r="F171" i="1"/>
  <c r="H171" i="1"/>
  <c r="J171" i="1"/>
  <c r="L171" i="1"/>
  <c r="O171" i="1"/>
  <c r="F172" i="1"/>
  <c r="H172" i="1"/>
  <c r="J172" i="1"/>
  <c r="L172" i="1"/>
  <c r="O172" i="1"/>
  <c r="F173" i="1"/>
  <c r="H173" i="1"/>
  <c r="J173" i="1"/>
  <c r="L173" i="1"/>
  <c r="O173" i="1"/>
  <c r="F174" i="1"/>
  <c r="H174" i="1"/>
  <c r="J174" i="1"/>
  <c r="L174" i="1"/>
  <c r="O174" i="1"/>
  <c r="F175" i="1"/>
  <c r="H175" i="1"/>
  <c r="J175" i="1"/>
  <c r="L175" i="1"/>
  <c r="O175" i="1"/>
  <c r="F176" i="1"/>
  <c r="H176" i="1"/>
  <c r="J176" i="1"/>
  <c r="L176" i="1"/>
  <c r="O176" i="1"/>
  <c r="F177" i="1"/>
  <c r="H177" i="1"/>
  <c r="J177" i="1"/>
  <c r="L177" i="1"/>
  <c r="O177" i="1"/>
  <c r="F178" i="1"/>
  <c r="H178" i="1"/>
  <c r="J178" i="1"/>
  <c r="L178" i="1"/>
  <c r="O178" i="1"/>
  <c r="F179" i="1"/>
  <c r="H179" i="1"/>
  <c r="J179" i="1"/>
  <c r="L179" i="1"/>
  <c r="O179" i="1"/>
  <c r="F180" i="1"/>
  <c r="H180" i="1"/>
  <c r="J180" i="1"/>
  <c r="L180" i="1"/>
  <c r="O180" i="1"/>
  <c r="F181" i="1"/>
  <c r="H181" i="1"/>
  <c r="J181" i="1"/>
  <c r="L181" i="1"/>
  <c r="O181" i="1"/>
  <c r="F182" i="1"/>
  <c r="H182" i="1"/>
  <c r="J182" i="1"/>
  <c r="L182" i="1"/>
  <c r="O182" i="1"/>
  <c r="F183" i="1"/>
  <c r="H183" i="1"/>
  <c r="J183" i="1"/>
  <c r="L183" i="1"/>
  <c r="O183" i="1"/>
  <c r="F184" i="1"/>
  <c r="H184" i="1"/>
  <c r="J184" i="1"/>
  <c r="L184" i="1"/>
  <c r="O184" i="1"/>
  <c r="F185" i="1"/>
  <c r="H185" i="1"/>
  <c r="J185" i="1"/>
  <c r="L185" i="1"/>
  <c r="O185" i="1"/>
  <c r="F186" i="1"/>
  <c r="H186" i="1"/>
  <c r="J186" i="1"/>
  <c r="L186" i="1"/>
  <c r="O186" i="1"/>
  <c r="F187" i="1"/>
  <c r="H187" i="1"/>
  <c r="J187" i="1"/>
  <c r="L187" i="1"/>
  <c r="O187" i="1"/>
  <c r="F188" i="1"/>
  <c r="H188" i="1"/>
  <c r="J188" i="1"/>
  <c r="L188" i="1"/>
  <c r="O188" i="1"/>
  <c r="K189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26" i="1"/>
  <c r="H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2" i="1"/>
  <c r="H2" i="1"/>
  <c r="J2" i="1"/>
  <c r="L2" i="1"/>
  <c r="O2" i="1"/>
  <c r="F3" i="1"/>
  <c r="H3" i="1"/>
  <c r="J3" i="1"/>
  <c r="L3" i="1"/>
  <c r="O3" i="1"/>
  <c r="F4" i="1"/>
  <c r="H4" i="1"/>
  <c r="J4" i="1"/>
  <c r="L4" i="1"/>
  <c r="O4" i="1"/>
  <c r="F5" i="1"/>
  <c r="H5" i="1"/>
  <c r="J5" i="1"/>
  <c r="L5" i="1"/>
  <c r="O5" i="1"/>
  <c r="F6" i="1"/>
  <c r="H6" i="1"/>
  <c r="J6" i="1"/>
  <c r="L6" i="1"/>
  <c r="O6" i="1"/>
  <c r="F7" i="1"/>
  <c r="H7" i="1"/>
  <c r="J7" i="1"/>
  <c r="L7" i="1"/>
  <c r="O7" i="1"/>
  <c r="F8" i="1"/>
  <c r="H8" i="1"/>
  <c r="J8" i="1"/>
  <c r="L8" i="1"/>
  <c r="O8" i="1"/>
  <c r="F9" i="1"/>
  <c r="H9" i="1"/>
  <c r="J9" i="1"/>
  <c r="L9" i="1"/>
  <c r="O9" i="1"/>
  <c r="F10" i="1"/>
  <c r="H10" i="1"/>
  <c r="J10" i="1"/>
  <c r="L10" i="1"/>
  <c r="O10" i="1"/>
  <c r="F11" i="1"/>
  <c r="H11" i="1"/>
  <c r="J11" i="1"/>
  <c r="L11" i="1"/>
  <c r="O11" i="1"/>
  <c r="F12" i="1"/>
  <c r="H12" i="1"/>
  <c r="J12" i="1"/>
  <c r="L12" i="1"/>
  <c r="O12" i="1"/>
  <c r="O190" i="1" s="1"/>
  <c r="F13" i="1"/>
  <c r="H13" i="1"/>
  <c r="J13" i="1"/>
  <c r="L13" i="1"/>
  <c r="O13" i="1"/>
  <c r="F14" i="1"/>
  <c r="H14" i="1"/>
  <c r="J14" i="1"/>
  <c r="L14" i="1"/>
  <c r="O14" i="1"/>
  <c r="F15" i="1"/>
  <c r="H15" i="1"/>
  <c r="J15" i="1"/>
  <c r="L15" i="1"/>
  <c r="O15" i="1"/>
  <c r="F16" i="1"/>
  <c r="H16" i="1"/>
  <c r="J16" i="1"/>
  <c r="L16" i="1"/>
  <c r="O16" i="1"/>
  <c r="F17" i="1"/>
  <c r="H17" i="1"/>
  <c r="J17" i="1"/>
  <c r="L17" i="1"/>
  <c r="O17" i="1"/>
  <c r="F18" i="1"/>
  <c r="H18" i="1"/>
  <c r="J18" i="1"/>
  <c r="L18" i="1"/>
  <c r="O18" i="1"/>
  <c r="F19" i="1"/>
  <c r="H19" i="1"/>
  <c r="J19" i="1"/>
  <c r="L19" i="1"/>
  <c r="O19" i="1"/>
  <c r="F20" i="1"/>
  <c r="H20" i="1"/>
  <c r="J20" i="1"/>
  <c r="L20" i="1"/>
  <c r="O20" i="1"/>
  <c r="F21" i="1"/>
  <c r="H21" i="1"/>
  <c r="J21" i="1"/>
  <c r="L21" i="1"/>
  <c r="O21" i="1"/>
  <c r="F22" i="1"/>
  <c r="H22" i="1"/>
  <c r="J22" i="1"/>
  <c r="L22" i="1"/>
  <c r="O22" i="1"/>
  <c r="F23" i="1"/>
  <c r="H23" i="1"/>
  <c r="J23" i="1"/>
  <c r="L23" i="1"/>
  <c r="O23" i="1"/>
  <c r="F24" i="1"/>
  <c r="H24" i="1"/>
  <c r="J24" i="1"/>
  <c r="L24" i="1"/>
  <c r="O24" i="1"/>
  <c r="F25" i="1"/>
  <c r="H25" i="1"/>
  <c r="J25" i="1"/>
  <c r="L25" i="1"/>
  <c r="O25" i="1"/>
  <c r="F26" i="1"/>
  <c r="J26" i="1"/>
  <c r="L26" i="1"/>
  <c r="O26" i="1"/>
  <c r="F27" i="1"/>
  <c r="J27" i="1"/>
  <c r="L27" i="1"/>
  <c r="O27" i="1"/>
  <c r="J62" i="1"/>
  <c r="J63" i="1"/>
  <c r="J64" i="1"/>
  <c r="O64" i="1"/>
  <c r="J65" i="1"/>
  <c r="O65" i="1"/>
  <c r="J66" i="1"/>
  <c r="O66" i="1"/>
  <c r="J67" i="1"/>
  <c r="O67" i="1"/>
  <c r="J68" i="1"/>
  <c r="O68" i="1"/>
  <c r="J69" i="1"/>
  <c r="O69" i="1"/>
  <c r="J70" i="1"/>
  <c r="O70" i="1"/>
  <c r="J71" i="1"/>
  <c r="O71" i="1"/>
  <c r="J72" i="1"/>
  <c r="O72" i="1"/>
  <c r="J73" i="1"/>
  <c r="O73" i="1"/>
  <c r="J74" i="1"/>
  <c r="O74" i="1"/>
  <c r="J75" i="1"/>
  <c r="O75" i="1"/>
  <c r="J76" i="1"/>
  <c r="O76" i="1"/>
  <c r="J77" i="1"/>
  <c r="O77" i="1"/>
  <c r="J78" i="1"/>
  <c r="O78" i="1"/>
  <c r="J79" i="1"/>
  <c r="O79" i="1"/>
  <c r="J80" i="1"/>
  <c r="L80" i="1"/>
  <c r="O80" i="1"/>
  <c r="J81" i="1"/>
  <c r="L81" i="1"/>
  <c r="O81" i="1"/>
  <c r="J82" i="1"/>
  <c r="L82" i="1"/>
  <c r="O82" i="1"/>
  <c r="J83" i="1"/>
  <c r="L83" i="1"/>
  <c r="O83" i="1"/>
  <c r="J84" i="1"/>
  <c r="L84" i="1"/>
  <c r="O84" i="1"/>
  <c r="J85" i="1"/>
  <c r="L85" i="1"/>
  <c r="O85" i="1"/>
  <c r="J86" i="1"/>
  <c r="L86" i="1"/>
  <c r="O86" i="1"/>
  <c r="J87" i="1"/>
  <c r="L87" i="1"/>
  <c r="O87" i="1"/>
  <c r="J88" i="1"/>
  <c r="L88" i="1"/>
  <c r="O88" i="1"/>
  <c r="J89" i="1"/>
  <c r="L89" i="1"/>
  <c r="O89" i="1"/>
  <c r="J90" i="1"/>
  <c r="L90" i="1"/>
  <c r="O90" i="1"/>
  <c r="J91" i="1"/>
  <c r="L91" i="1"/>
  <c r="O91" i="1"/>
  <c r="J92" i="1"/>
  <c r="L92" i="1"/>
  <c r="O92" i="1"/>
  <c r="J93" i="1"/>
  <c r="L93" i="1"/>
  <c r="O93" i="1"/>
  <c r="F94" i="1"/>
  <c r="J94" i="1"/>
  <c r="L94" i="1"/>
  <c r="O94" i="1"/>
  <c r="F95" i="1"/>
  <c r="J95" i="1"/>
  <c r="L95" i="1"/>
  <c r="O95" i="1"/>
  <c r="F96" i="1"/>
  <c r="J96" i="1"/>
  <c r="L96" i="1"/>
  <c r="O96" i="1"/>
  <c r="F97" i="1"/>
  <c r="J97" i="1"/>
  <c r="L97" i="1"/>
  <c r="O97" i="1"/>
  <c r="F98" i="1"/>
  <c r="J98" i="1"/>
  <c r="L98" i="1"/>
  <c r="O98" i="1"/>
  <c r="F99" i="1"/>
  <c r="J99" i="1"/>
  <c r="L99" i="1"/>
  <c r="O99" i="1"/>
  <c r="F100" i="1"/>
  <c r="J100" i="1"/>
  <c r="L100" i="1"/>
  <c r="O100" i="1"/>
  <c r="H101" i="1"/>
  <c r="J101" i="1"/>
  <c r="L101" i="1"/>
  <c r="O101" i="1"/>
  <c r="F102" i="1"/>
  <c r="H102" i="1"/>
  <c r="J102" i="1"/>
  <c r="L102" i="1"/>
  <c r="O102" i="1"/>
  <c r="F103" i="1"/>
  <c r="H103" i="1"/>
  <c r="J103" i="1"/>
  <c r="L103" i="1"/>
  <c r="O103" i="1"/>
  <c r="F104" i="1"/>
  <c r="H104" i="1"/>
  <c r="J104" i="1"/>
  <c r="L104" i="1"/>
  <c r="O104" i="1"/>
  <c r="F105" i="1"/>
  <c r="H105" i="1"/>
  <c r="J105" i="1"/>
  <c r="L105" i="1"/>
  <c r="O105" i="1"/>
  <c r="F106" i="1"/>
  <c r="J106" i="1"/>
  <c r="L106" i="1"/>
  <c r="O106" i="1"/>
  <c r="F107" i="1"/>
  <c r="H107" i="1"/>
  <c r="J107" i="1"/>
  <c r="L107" i="1"/>
  <c r="O107" i="1"/>
  <c r="F108" i="1"/>
  <c r="H108" i="1"/>
  <c r="J108" i="1"/>
  <c r="L108" i="1"/>
  <c r="O108" i="1"/>
  <c r="F109" i="1"/>
  <c r="H109" i="1"/>
  <c r="J109" i="1"/>
  <c r="L109" i="1"/>
  <c r="O109" i="1"/>
  <c r="F110" i="1"/>
  <c r="H110" i="1"/>
  <c r="J110" i="1"/>
  <c r="L110" i="1"/>
  <c r="O110" i="1"/>
  <c r="F111" i="1"/>
  <c r="H111" i="1"/>
  <c r="J111" i="1"/>
  <c r="L111" i="1"/>
  <c r="O111" i="1"/>
  <c r="F112" i="1"/>
  <c r="H112" i="1"/>
  <c r="J112" i="1"/>
  <c r="L112" i="1"/>
  <c r="O112" i="1"/>
  <c r="F113" i="1"/>
  <c r="H113" i="1"/>
  <c r="J113" i="1"/>
  <c r="L113" i="1"/>
  <c r="O113" i="1"/>
  <c r="F114" i="1"/>
  <c r="H114" i="1"/>
  <c r="J114" i="1"/>
  <c r="L114" i="1"/>
  <c r="O114" i="1"/>
  <c r="F115" i="1"/>
  <c r="H115" i="1"/>
  <c r="J115" i="1"/>
  <c r="L115" i="1"/>
  <c r="O115" i="1"/>
  <c r="F116" i="1"/>
  <c r="H116" i="1"/>
  <c r="J116" i="1"/>
  <c r="L116" i="1"/>
  <c r="O116" i="1"/>
  <c r="F117" i="1"/>
  <c r="H117" i="1"/>
  <c r="J117" i="1"/>
  <c r="L117" i="1"/>
  <c r="O117" i="1"/>
  <c r="F118" i="1"/>
  <c r="H118" i="1"/>
  <c r="J118" i="1"/>
  <c r="L118" i="1"/>
  <c r="O118" i="1"/>
  <c r="F119" i="1"/>
  <c r="H119" i="1"/>
  <c r="J119" i="1"/>
  <c r="L119" i="1"/>
  <c r="O119" i="1"/>
  <c r="F120" i="1"/>
  <c r="H120" i="1"/>
  <c r="J120" i="1"/>
  <c r="L120" i="1"/>
  <c r="O120" i="1"/>
  <c r="F121" i="1"/>
  <c r="H121" i="1"/>
  <c r="J121" i="1"/>
  <c r="L121" i="1"/>
  <c r="O121" i="1"/>
  <c r="F122" i="1"/>
  <c r="H122" i="1"/>
  <c r="J122" i="1"/>
  <c r="L122" i="1"/>
  <c r="O122" i="1"/>
  <c r="F123" i="1"/>
  <c r="H123" i="1"/>
  <c r="J123" i="1"/>
  <c r="L123" i="1"/>
  <c r="O123" i="1"/>
  <c r="F124" i="1"/>
  <c r="H124" i="1"/>
  <c r="J124" i="1"/>
  <c r="L124" i="1"/>
  <c r="O124" i="1"/>
  <c r="F125" i="1"/>
  <c r="H125" i="1"/>
  <c r="J125" i="1"/>
  <c r="L125" i="1"/>
  <c r="O125" i="1"/>
  <c r="E189" i="1"/>
  <c r="M190" i="1"/>
  <c r="N190" i="1"/>
  <c r="I190" i="1"/>
  <c r="E190" i="1"/>
  <c r="D190" i="1"/>
  <c r="D189" i="1"/>
  <c r="N189" i="1"/>
  <c r="I189" i="1"/>
  <c r="G189" i="1" l="1"/>
  <c r="H191" i="1" s="1"/>
  <c r="G190" i="1"/>
  <c r="O191" i="1"/>
  <c r="L191" i="1"/>
  <c r="J191" i="1"/>
  <c r="J190" i="1"/>
  <c r="H190" i="1"/>
  <c r="F191" i="1"/>
  <c r="F190" i="1"/>
  <c r="L190" i="1"/>
</calcChain>
</file>

<file path=xl/comments1.xml><?xml version="1.0" encoding="utf-8"?>
<comments xmlns="http://schemas.openxmlformats.org/spreadsheetml/2006/main">
  <authors>
    <author>ZETO, Anthony</author>
  </authors>
  <commentList>
    <comment ref="G101" authorId="0" shapeId="0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Check the December 14, 2016 meeting for updated numbers.</t>
        </r>
      </text>
    </comment>
    <comment ref="K101" authorId="0" shapeId="0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Check the December 14, 2016 meeting for updated numbers.</t>
        </r>
      </text>
    </comment>
    <comment ref="M101" authorId="0" shapeId="0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Originally $1.10994 approved at the July 20, 2016 Meeting</t>
        </r>
      </text>
    </comment>
    <comment ref="N101" authorId="0" shapeId="0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Originally $15,852,929 approved at the July 20, 2016 Meeting</t>
        </r>
      </text>
    </comment>
  </commentList>
</comments>
</file>

<file path=xl/sharedStrings.xml><?xml version="1.0" encoding="utf-8"?>
<sst xmlns="http://schemas.openxmlformats.org/spreadsheetml/2006/main" count="580" uniqueCount="395">
  <si>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</si>
  <si>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</si>
  <si>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</si>
  <si>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</si>
  <si>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</si>
  <si>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</si>
  <si>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</si>
  <si>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</si>
  <si>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Tax Credit Factor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</si>
  <si>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</si>
  <si>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</si>
  <si>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</si>
  <si>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</si>
  <si>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</si>
  <si>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</si>
  <si>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Current Payment Financing/Tax-Exempt Bond Financing</t>
  </si>
  <si>
    <t>Construction Type</t>
  </si>
  <si>
    <t>*For some projects, Total Development Cost and Funding Sources may reflect minor adjustments made after the application was received.</t>
  </si>
  <si>
    <t>Deferred Govt Financing</t>
  </si>
  <si>
    <t>CA-2016-801</t>
  </si>
  <si>
    <t>Schillo Gardens</t>
  </si>
  <si>
    <t>CA-2016-802</t>
  </si>
  <si>
    <t>Bradford Apartments</t>
  </si>
  <si>
    <t>CA-2016-803</t>
  </si>
  <si>
    <t>Positano Apartments</t>
  </si>
  <si>
    <t>CA-2016-804</t>
  </si>
  <si>
    <t>Buena Vida Apartments</t>
  </si>
  <si>
    <t>CA-2016-806</t>
  </si>
  <si>
    <t>CA-2016-807</t>
  </si>
  <si>
    <t>Copper Square Apartments</t>
  </si>
  <si>
    <t>CA-2016-808</t>
  </si>
  <si>
    <t>Jardin de Las Rosas</t>
  </si>
  <si>
    <t>CA-2016-809</t>
  </si>
  <si>
    <t>Buckingham Apartments</t>
  </si>
  <si>
    <t>CA-2016-810</t>
  </si>
  <si>
    <t>1036 Mission Family Housing</t>
  </si>
  <si>
    <t>CA-2016-811</t>
  </si>
  <si>
    <t>Courtyard Plaza Apartments</t>
  </si>
  <si>
    <t>CA-2016-812</t>
  </si>
  <si>
    <t>Casa Montego Apartments</t>
  </si>
  <si>
    <t>CA-2016-813</t>
  </si>
  <si>
    <t>Sendero Bluffs</t>
  </si>
  <si>
    <t>CA-2016-814</t>
  </si>
  <si>
    <t>Vista Del Mar</t>
  </si>
  <si>
    <t>CA-2016-815</t>
  </si>
  <si>
    <t>Camino Del Mar</t>
  </si>
  <si>
    <t>CA-2016-816</t>
  </si>
  <si>
    <t>Tabora Gardens Senior Apartments</t>
  </si>
  <si>
    <t>CA-2016-817</t>
  </si>
  <si>
    <t>Quarry Creek</t>
  </si>
  <si>
    <t>CA-2016-818</t>
  </si>
  <si>
    <t>Cadence Family Irvine Housing</t>
  </si>
  <si>
    <t>CA-2016-819</t>
  </si>
  <si>
    <t>Paramount Family Irvine Housing</t>
  </si>
  <si>
    <t>CA-2016-820</t>
  </si>
  <si>
    <t>Virginia Lane Apartments</t>
  </si>
  <si>
    <t>CA-2016-821</t>
  </si>
  <si>
    <t>Fairbanks Terrace Apartments</t>
  </si>
  <si>
    <t>CA-2016-822</t>
  </si>
  <si>
    <t>Laurel Grove Family Apartments</t>
  </si>
  <si>
    <t>CA-2016-823</t>
  </si>
  <si>
    <t>City Center Plaza</t>
  </si>
  <si>
    <t>CA-2016-824</t>
  </si>
  <si>
    <t>Esencia Norte</t>
  </si>
  <si>
    <t>CA-2016-825</t>
  </si>
  <si>
    <t>Saint Mary Tower</t>
  </si>
  <si>
    <t>CA-2016-826</t>
  </si>
  <si>
    <t>Mesa Verde</t>
  </si>
  <si>
    <t>CA-2016-827</t>
  </si>
  <si>
    <t>Barrett Plaza</t>
  </si>
  <si>
    <t>CA-2016-828</t>
  </si>
  <si>
    <t>Glen Berry + Glen Eden - Scattered-Site</t>
  </si>
  <si>
    <t>CA-2016-829</t>
  </si>
  <si>
    <t>Portola Senior Apartments</t>
  </si>
  <si>
    <t>CA-2016-830</t>
  </si>
  <si>
    <t>Casa Blanca Apartments</t>
  </si>
  <si>
    <t>CA-2016-831</t>
  </si>
  <si>
    <t>Vista La Rosa Apartments</t>
  </si>
  <si>
    <t>CA-2016-832</t>
  </si>
  <si>
    <t>Mackey Terrace</t>
  </si>
  <si>
    <t>CA-2016-833</t>
  </si>
  <si>
    <t>Walnut Place</t>
  </si>
  <si>
    <t>CA-2016-834</t>
  </si>
  <si>
    <t>Hampton Square Apartments</t>
  </si>
  <si>
    <t>CA-2016-835</t>
  </si>
  <si>
    <t>3850 18th Street</t>
  </si>
  <si>
    <t>CA-2016-836</t>
  </si>
  <si>
    <t>Mission Dolores</t>
  </si>
  <si>
    <t>CA-2016-837</t>
  </si>
  <si>
    <t>Westside Courts</t>
  </si>
  <si>
    <t>CA-2016-838</t>
  </si>
  <si>
    <t>Westbrook Apartments</t>
  </si>
  <si>
    <t>CA-2016-839</t>
  </si>
  <si>
    <t>1760 Bush</t>
  </si>
  <si>
    <t>CA-2016-840</t>
  </si>
  <si>
    <t>Rosa Parks</t>
  </si>
  <si>
    <t>CA-2016-841</t>
  </si>
  <si>
    <t>350 Ellis</t>
  </si>
  <si>
    <t>CA-2016-842</t>
  </si>
  <si>
    <t>320 &amp; 330 Clementina</t>
  </si>
  <si>
    <t>CA-2016-843</t>
  </si>
  <si>
    <t>2698 California</t>
  </si>
  <si>
    <t>CA-2016-844</t>
  </si>
  <si>
    <t>JFK Tower</t>
  </si>
  <si>
    <t>CA-2016-845</t>
  </si>
  <si>
    <t>1750 McAllister Street</t>
  </si>
  <si>
    <t>CA-2016-846</t>
  </si>
  <si>
    <t>Park Avenue Senior Housing</t>
  </si>
  <si>
    <t>CA-2016-847</t>
  </si>
  <si>
    <t>Esperanza Crossing, Phase II</t>
  </si>
  <si>
    <t>CA-2016-848</t>
  </si>
  <si>
    <t>Skid Row Central 1</t>
  </si>
  <si>
    <t>CA-2016-849</t>
  </si>
  <si>
    <t>Simone Apartments</t>
  </si>
  <si>
    <t>CA-2016-852</t>
  </si>
  <si>
    <t>Ping Yuen</t>
  </si>
  <si>
    <t>CA-2016-853</t>
  </si>
  <si>
    <t>Ping Yuen North</t>
  </si>
  <si>
    <t>CA-2016-854</t>
  </si>
  <si>
    <t>Riviera Family Apartments</t>
  </si>
  <si>
    <t>CA-2016-855</t>
  </si>
  <si>
    <t>Life's Garden</t>
  </si>
  <si>
    <t>CA-2016-856</t>
  </si>
  <si>
    <t>Shadow Hills</t>
  </si>
  <si>
    <t>CA-2016-857</t>
  </si>
  <si>
    <t>Monte Vista Gardens Family Apartments</t>
  </si>
  <si>
    <t>CA-2016-858</t>
  </si>
  <si>
    <t>Manzanita Place Apartments</t>
  </si>
  <si>
    <t>CA-2016-860</t>
  </si>
  <si>
    <t>PATH Metro Villas</t>
  </si>
  <si>
    <t>CA-2016-861</t>
  </si>
  <si>
    <t>Rocky Hill Veterans</t>
  </si>
  <si>
    <t>CA-2016-862</t>
  </si>
  <si>
    <t>Vista Sonoma Senior Living Apartments</t>
  </si>
  <si>
    <t>CA-2016-863</t>
  </si>
  <si>
    <t>El Segundo Boulevard Apartments</t>
  </si>
  <si>
    <t>CA-2016-864</t>
  </si>
  <si>
    <t>Pierce Park Apartments</t>
  </si>
  <si>
    <t>CA-2016-865</t>
  </si>
  <si>
    <t>Antelope Valley Apartments</t>
  </si>
  <si>
    <t>CA-2016-866</t>
  </si>
  <si>
    <t>Francis of Assisi Community</t>
  </si>
  <si>
    <t>CA-2016-867</t>
  </si>
  <si>
    <t>Paradise Creek Housing II</t>
  </si>
  <si>
    <t>CA-2016-868</t>
  </si>
  <si>
    <t>Corona Ranch - Washington Creek - Scattered-Site</t>
  </si>
  <si>
    <t>CA-2016-869</t>
  </si>
  <si>
    <t>D1 Senior Irvine Housing</t>
  </si>
  <si>
    <t>CA-2016-870</t>
  </si>
  <si>
    <t>Maple Park Apartments</t>
  </si>
  <si>
    <t>CA-2016-871</t>
  </si>
  <si>
    <t>Westminster Court</t>
  </si>
  <si>
    <t>CA-2016-873</t>
  </si>
  <si>
    <t>North Park Seniors</t>
  </si>
  <si>
    <t>CA-2016-874</t>
  </si>
  <si>
    <t>Innovia</t>
  </si>
  <si>
    <t>CA-2016-875</t>
  </si>
  <si>
    <t>Rancho Del Valle Apartments</t>
  </si>
  <si>
    <t>CA-2016-876</t>
  </si>
  <si>
    <t>Crescent Villages</t>
  </si>
  <si>
    <t>CA-2016-877</t>
  </si>
  <si>
    <t>Crossroads</t>
  </si>
  <si>
    <t>CA-2016-879</t>
  </si>
  <si>
    <t>Evelyn Family Apartments</t>
  </si>
  <si>
    <t>CA-2016-880</t>
  </si>
  <si>
    <t>Pensione K</t>
  </si>
  <si>
    <t>CA-2016-881</t>
  </si>
  <si>
    <t>Brookside Crossing</t>
  </si>
  <si>
    <t>CA-2016-883</t>
  </si>
  <si>
    <t>West Angeles Homes</t>
  </si>
  <si>
    <t>CA-2016-884</t>
  </si>
  <si>
    <t>Mission Village</t>
  </si>
  <si>
    <t>CA-2016-885</t>
  </si>
  <si>
    <t>Watts Athens</t>
  </si>
  <si>
    <t>CA-2016-886</t>
  </si>
  <si>
    <t>Alemany</t>
  </si>
  <si>
    <t>CA-2016-887</t>
  </si>
  <si>
    <t>Miraflores Senior Apartments</t>
  </si>
  <si>
    <t>CA-2016-888</t>
  </si>
  <si>
    <t>The Village at Madera</t>
  </si>
  <si>
    <t>CA-2016-889</t>
  </si>
  <si>
    <t>Las Palmas II Apartments</t>
  </si>
  <si>
    <t>CA-2016-890</t>
  </si>
  <si>
    <t>Hana Gardens</t>
  </si>
  <si>
    <t>CA-2016-891</t>
  </si>
  <si>
    <t>Twenty One and Twenty Three Nevin</t>
  </si>
  <si>
    <t>CA-2016-892</t>
  </si>
  <si>
    <t>Stoneman Apartments</t>
  </si>
  <si>
    <t>CA-2016-893</t>
  </si>
  <si>
    <t>Gateway Station</t>
  </si>
  <si>
    <t>CA-2016-894</t>
  </si>
  <si>
    <t>San Vicente Townhomes</t>
  </si>
  <si>
    <t>CA-2016-895</t>
  </si>
  <si>
    <t>Summerhill Family Apartments</t>
  </si>
  <si>
    <t>CA-2016-896</t>
  </si>
  <si>
    <t>El Cazador Apartments</t>
  </si>
  <si>
    <t>CA-2016-897</t>
  </si>
  <si>
    <t>Vista Terrace Hills</t>
  </si>
  <si>
    <t>CA-2016-898</t>
  </si>
  <si>
    <t>Harmony Court Apartments</t>
  </si>
  <si>
    <t>CA-2016-899</t>
  </si>
  <si>
    <t>Florence Morehouse</t>
  </si>
  <si>
    <t>CA-2016-900</t>
  </si>
  <si>
    <t>1300 4th Street</t>
  </si>
  <si>
    <t>CA-2016-901</t>
  </si>
  <si>
    <t>Madera Vista Apartments Phase 3</t>
  </si>
  <si>
    <t>CA-2016-902</t>
  </si>
  <si>
    <t>Springville Senior Apartments</t>
  </si>
  <si>
    <t>CA-2016-903</t>
  </si>
  <si>
    <t>Village East Apartments</t>
  </si>
  <si>
    <t>CA-2016-904</t>
  </si>
  <si>
    <t>Village at Los Carneros</t>
  </si>
  <si>
    <t>CA-2016-905</t>
  </si>
  <si>
    <t>Villages at Westview - Phase 1</t>
  </si>
  <si>
    <t>CA-2016-906</t>
  </si>
  <si>
    <t>Iron Works</t>
  </si>
  <si>
    <t>CA-2016-907</t>
  </si>
  <si>
    <t>Jordan Downs Phase 1A</t>
  </si>
  <si>
    <t>CA-2016-908</t>
  </si>
  <si>
    <t>Liberty at Aliso</t>
  </si>
  <si>
    <t>CA-2016-909</t>
  </si>
  <si>
    <t>Newark Station Seniors</t>
  </si>
  <si>
    <t>CA-2016-910</t>
  </si>
  <si>
    <t>Guest House</t>
  </si>
  <si>
    <t>CA-2016-911</t>
  </si>
  <si>
    <t>Sea Breeze Apartments</t>
  </si>
  <si>
    <t>CA-2016-912</t>
  </si>
  <si>
    <t>Sun Sage Homes</t>
  </si>
  <si>
    <t>CA-2016-913</t>
  </si>
  <si>
    <t>Viviendas del Valle</t>
  </si>
  <si>
    <t>CA-2016-914</t>
  </si>
  <si>
    <t>Cedar Nettleton Apartments</t>
  </si>
  <si>
    <t>CA-2016-915</t>
  </si>
  <si>
    <t>Triangle Terrace Apartments</t>
  </si>
  <si>
    <t>CA-2016-916</t>
  </si>
  <si>
    <t>Mountain View Apartments</t>
  </si>
  <si>
    <t>CA-2016-917</t>
  </si>
  <si>
    <t>Park Place Apartments</t>
  </si>
  <si>
    <t>CA-2016-918</t>
  </si>
  <si>
    <t>Don de Dios Apartments</t>
  </si>
  <si>
    <t>CA-2016-919</t>
  </si>
  <si>
    <t>Polo Run Family Apartments</t>
  </si>
  <si>
    <t>CA-2016-920</t>
  </si>
  <si>
    <t>Seasons Senior Apartments</t>
  </si>
  <si>
    <t>CA-2016-921</t>
  </si>
  <si>
    <t>Courtyard Family Apartments</t>
  </si>
  <si>
    <t>CA-2016-922</t>
  </si>
  <si>
    <t>Providence House Oakland</t>
  </si>
  <si>
    <t>CA-2016-923</t>
  </si>
  <si>
    <t>Stoney Creek</t>
  </si>
  <si>
    <t>CA-2016-924</t>
  </si>
  <si>
    <t>Watts Arms I Apartments</t>
  </si>
  <si>
    <t>CA-2016-925</t>
  </si>
  <si>
    <t>500 Folsom (also known as Transbay 9)</t>
  </si>
  <si>
    <t>CA-2016-926</t>
  </si>
  <si>
    <t>Potrero Block X</t>
  </si>
  <si>
    <t>CA-2016-928</t>
  </si>
  <si>
    <t>Casa Carmen</t>
  </si>
  <si>
    <t>CA-2016-929</t>
  </si>
  <si>
    <t>La Puente Park Apartments</t>
  </si>
  <si>
    <t>CA-2016-930</t>
  </si>
  <si>
    <t>Marygold Gardens Apartments</t>
  </si>
  <si>
    <t>CA-2016-931</t>
  </si>
  <si>
    <t>Princess Apartments</t>
  </si>
  <si>
    <t>CA-2016-932</t>
  </si>
  <si>
    <t>Columbia Apartments</t>
  </si>
  <si>
    <t>CA-2016-933</t>
  </si>
  <si>
    <t>Boyle Apartments &amp; Jewel Terrace Apartments</t>
  </si>
  <si>
    <t>CA-2016-934</t>
  </si>
  <si>
    <t>Premier Apartments</t>
  </si>
  <si>
    <t>CA-2016-935</t>
  </si>
  <si>
    <t>Park Paseo</t>
  </si>
  <si>
    <t>CA-2016-936</t>
  </si>
  <si>
    <t>Seasons II Senior Apartments</t>
  </si>
  <si>
    <t>CA-2016-937</t>
  </si>
  <si>
    <t>Redwood Hill Townhomes</t>
  </si>
  <si>
    <t>CA-2016-938</t>
  </si>
  <si>
    <t>Valley View Senior Housing</t>
  </si>
  <si>
    <t>CA-2016-939</t>
  </si>
  <si>
    <t>Harvest Park Apartments</t>
  </si>
  <si>
    <t>CA-2016-940</t>
  </si>
  <si>
    <t>Parks at Fig Garden Apartments</t>
  </si>
  <si>
    <t>CA-2016-941</t>
  </si>
  <si>
    <t>Rolland Curtis West</t>
  </si>
  <si>
    <t>CA-2016-942</t>
  </si>
  <si>
    <t>Granger Apartments</t>
  </si>
  <si>
    <t>CA-2016-943</t>
  </si>
  <si>
    <t>Heritage Villas</t>
  </si>
  <si>
    <t>CA-2016-944</t>
  </si>
  <si>
    <t>Cobblestone Apartments</t>
  </si>
  <si>
    <t>CA-2016-945</t>
  </si>
  <si>
    <t>Emerald Gardens Apartments</t>
  </si>
  <si>
    <t>CA-2016-946</t>
  </si>
  <si>
    <t>Cypress Villa Apartments</t>
  </si>
  <si>
    <t>CA-2016-947</t>
  </si>
  <si>
    <t>Sea Wind Apartments</t>
  </si>
  <si>
    <t>CA-2016-948</t>
  </si>
  <si>
    <t>Hermosa Village Phase I</t>
  </si>
  <si>
    <t>CA-2016-949</t>
  </si>
  <si>
    <t>Coliseum Connections</t>
  </si>
  <si>
    <t>CA-2016-950</t>
  </si>
  <si>
    <t>Carolina Heights</t>
  </si>
  <si>
    <t>CA-2016-951</t>
  </si>
  <si>
    <t>SLO 55</t>
  </si>
  <si>
    <t>CA-2016-952</t>
  </si>
  <si>
    <t>Villa Storia</t>
  </si>
  <si>
    <t>CA-2016-953</t>
  </si>
  <si>
    <t>Waverly Place Apartments</t>
  </si>
  <si>
    <t>CA-2016-954</t>
  </si>
  <si>
    <t>Napa Park Homes</t>
  </si>
  <si>
    <t>CA-2016-955</t>
  </si>
  <si>
    <t>Diamond Street Apartments</t>
  </si>
  <si>
    <t>CA-2016-956</t>
  </si>
  <si>
    <t>Hemet Vistas 1&amp;2R</t>
  </si>
  <si>
    <t>CA-2016-957</t>
  </si>
  <si>
    <t>Monterey Pines Apartments</t>
  </si>
  <si>
    <t>CA-2016-958</t>
  </si>
  <si>
    <t>New Park Place</t>
  </si>
  <si>
    <t>CA-2016-960</t>
  </si>
  <si>
    <t>Owendale Mutual Housing Community</t>
  </si>
  <si>
    <t>CA-2016-961</t>
  </si>
  <si>
    <t>Temple View Apartments</t>
  </si>
  <si>
    <t>CA-2016-962</t>
  </si>
  <si>
    <t>Newport Veterans Housing</t>
  </si>
  <si>
    <t>CA-2016-963</t>
  </si>
  <si>
    <t>Uptown Newport I (North) - 4301 Jamboree</t>
  </si>
  <si>
    <t>CA-2016-964</t>
  </si>
  <si>
    <t>Uptown Newport II (South) - 4201 Jamboree</t>
  </si>
  <si>
    <t>CA-2016-965</t>
  </si>
  <si>
    <t>The Salvation Army Bell Oasis Apartments</t>
  </si>
  <si>
    <t>CA-2016-966</t>
  </si>
  <si>
    <t>Casa Ramon Apartments</t>
  </si>
  <si>
    <t>CA-2016-967</t>
  </si>
  <si>
    <t>Dudley Oaks</t>
  </si>
  <si>
    <t>CA-2016-968</t>
  </si>
  <si>
    <t>Villa Pacifica II</t>
  </si>
  <si>
    <t>CA-2016-969</t>
  </si>
  <si>
    <t>Harmony Terrace Apartments</t>
  </si>
  <si>
    <t>CA-2016-970</t>
  </si>
  <si>
    <t>Campus Oaks Apartments Phase 1</t>
  </si>
  <si>
    <t>CA-2016-972</t>
  </si>
  <si>
    <t>The Promenade</t>
  </si>
  <si>
    <t>CA-2016-973</t>
  </si>
  <si>
    <t>CA-2016-974</t>
  </si>
  <si>
    <t>Vista Tower</t>
  </si>
  <si>
    <t>CA-2016-975</t>
  </si>
  <si>
    <t>Gilbert Lindsay</t>
  </si>
  <si>
    <t>CA-2016-976</t>
  </si>
  <si>
    <t>St. Marks Apartments</t>
  </si>
  <si>
    <t>CA-2016-977</t>
  </si>
  <si>
    <t>Valentine Court</t>
  </si>
  <si>
    <t>CA-2016-978</t>
  </si>
  <si>
    <t>Heninger Village</t>
  </si>
  <si>
    <t>CA-2016-979</t>
  </si>
  <si>
    <t>Snapdragon Place Apartments, Phase II</t>
  </si>
  <si>
    <t>CA-2016-980</t>
  </si>
  <si>
    <t>Connell Apartments</t>
  </si>
  <si>
    <t>CA-2016-981</t>
  </si>
  <si>
    <t>Brunswick Street Apartments</t>
  </si>
  <si>
    <t>CA-2016-982</t>
  </si>
  <si>
    <t>Villa De Guadalupe Apartments</t>
  </si>
  <si>
    <t>CA-2016-983</t>
  </si>
  <si>
    <t>Rotary Miller Avenue Senior Housing</t>
  </si>
  <si>
    <t>CA-2016-985</t>
  </si>
  <si>
    <t>Wasco Farmworker Housing Project Phase II</t>
  </si>
  <si>
    <t>CA-2016-986</t>
  </si>
  <si>
    <t>Miracle Terrace Apartments</t>
  </si>
  <si>
    <t>CA-2016-987</t>
  </si>
  <si>
    <t>Deliverance Temple I &amp; II</t>
  </si>
  <si>
    <t>CA-2016-988</t>
  </si>
  <si>
    <t>South Fulton Village Apartments</t>
  </si>
  <si>
    <t>CA-2016-989</t>
  </si>
  <si>
    <t>Ageno Apartments</t>
  </si>
  <si>
    <t>CA-2016-990</t>
  </si>
  <si>
    <t>Swansea Park Senior Apartments Phase 2</t>
  </si>
  <si>
    <t>CA-2016-991</t>
  </si>
  <si>
    <t>Harbor Park Apartments</t>
  </si>
  <si>
    <t>CA-2016-992</t>
  </si>
  <si>
    <t>Delta Pines Apartments</t>
  </si>
  <si>
    <t>CA-2016-993</t>
  </si>
  <si>
    <t>Sycamore Court</t>
  </si>
  <si>
    <t>CA-2016-994</t>
  </si>
  <si>
    <t>Gateway Terrace II Apartments</t>
  </si>
  <si>
    <t>CA-2016-995</t>
  </si>
  <si>
    <t>Woodstone Apartments</t>
  </si>
  <si>
    <t>CA-2016-996</t>
  </si>
  <si>
    <t>Lincoln Senior Apartments</t>
  </si>
  <si>
    <t>CA-2016-997</t>
  </si>
  <si>
    <t>Sierra Garden Apartments</t>
  </si>
  <si>
    <t>CA-2016-998</t>
  </si>
  <si>
    <t>Meadows Court / Holly Lane Apartments</t>
  </si>
  <si>
    <t>Acquisition/Rehabilitation</t>
  </si>
  <si>
    <t>New Construction</t>
  </si>
  <si>
    <t>Culver City Rotary Plaza</t>
  </si>
  <si>
    <t>St. James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</si>
</sst>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  <numFmt numFmtId="167" formatCode="&quot;$&quot;#,##0.00000_);[Red]\(&quot;$&quot;#,##0.00000\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7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7" fillId="8" borderId="10" applyNumberFormat="0" applyFont="0" applyAlignment="0" applyProtection="0"/>
    <xf numFmtId="0" fontId="37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  <xf numFmtId="0" fontId="3" fillId="0" borderId="0">
      <alignment vertical="top"/>
    </xf>
  </cellStyleXfs>
  <cellXfs count="64">
    <xf numFmtId="0" fontId="0" fillId="0" borderId="0" xfId="0"/>
    <xf numFmtId="0" fontId="34" fillId="0" borderId="1" xfId="0" applyNumberFormat="1" applyFont="1" applyFill="1" applyBorder="1" applyAlignment="1">
      <alignment horizontal="center" wrapText="1"/>
    </xf>
    <xf numFmtId="0" fontId="34" fillId="0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wrapText="1"/>
    </xf>
    <xf numFmtId="164" fontId="34" fillId="0" borderId="1" xfId="0" applyNumberFormat="1" applyFont="1" applyFill="1" applyBorder="1" applyAlignment="1">
      <alignment horizontal="center" wrapText="1"/>
    </xf>
    <xf numFmtId="166" fontId="34" fillId="0" borderId="1" xfId="0" applyNumberFormat="1" applyFont="1" applyFill="1" applyBorder="1" applyAlignment="1">
      <alignment horizontal="center" wrapText="1"/>
    </xf>
    <xf numFmtId="165" fontId="2" fillId="0" borderId="0" xfId="31" applyNumberFormat="1" applyFont="1" applyFill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Fill="1"/>
    <xf numFmtId="164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Fill="1" applyBorder="1" applyAlignment="1">
      <alignment horizontal="right"/>
    </xf>
    <xf numFmtId="165" fontId="2" fillId="0" borderId="1" xfId="31" applyNumberFormat="1" applyFont="1" applyFill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center"/>
    </xf>
    <xf numFmtId="6" fontId="2" fillId="0" borderId="1" xfId="0" applyNumberFormat="1" applyFont="1" applyFill="1" applyBorder="1" applyAlignment="1">
      <alignment horizontal="right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6" fontId="35" fillId="0" borderId="0" xfId="0" applyNumberFormat="1" applyFont="1" applyFill="1"/>
    <xf numFmtId="165" fontId="35" fillId="0" borderId="0" xfId="0" applyNumberFormat="1" applyFont="1" applyFill="1" applyBorder="1" applyAlignment="1"/>
    <xf numFmtId="166" fontId="2" fillId="0" borderId="1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6" fontId="2" fillId="0" borderId="0" xfId="0" applyNumberFormat="1" applyFont="1" applyFill="1" applyAlignment="1">
      <alignment horizontal="right"/>
    </xf>
    <xf numFmtId="0" fontId="44" fillId="0" borderId="0" xfId="0" applyFont="1" applyFill="1" applyBorder="1"/>
    <xf numFmtId="165" fontId="0" fillId="0" borderId="0" xfId="0" applyNumberFormat="1" applyFont="1" applyFill="1" applyBorder="1"/>
    <xf numFmtId="0" fontId="34" fillId="0" borderId="0" xfId="0" applyFont="1" applyFill="1" applyBorder="1" applyAlignment="1">
      <alignment horizontal="center" wrapText="1"/>
    </xf>
    <xf numFmtId="165" fontId="34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Border="1"/>
    <xf numFmtId="6" fontId="2" fillId="0" borderId="0" xfId="0" applyNumberFormat="1" applyFont="1" applyFill="1" applyBorder="1"/>
    <xf numFmtId="6" fontId="2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165" fontId="44" fillId="0" borderId="0" xfId="0" applyNumberFormat="1" applyFont="1" applyFill="1" applyBorder="1"/>
    <xf numFmtId="6" fontId="44" fillId="0" borderId="0" xfId="0" applyNumberFormat="1" applyFont="1" applyFill="1" applyBorder="1"/>
    <xf numFmtId="0" fontId="0" fillId="0" borderId="0" xfId="0" quotePrefix="1" applyFont="1" applyFill="1" applyBorder="1"/>
    <xf numFmtId="6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6" fontId="3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65" fontId="35" fillId="0" borderId="0" xfId="0" applyNumberFormat="1" applyFont="1" applyFill="1" applyBorder="1"/>
    <xf numFmtId="165" fontId="2" fillId="0" borderId="1" xfId="0" applyNumberFormat="1" applyFont="1" applyFill="1" applyBorder="1" applyAlignment="1">
      <alignment vertical="center"/>
    </xf>
    <xf numFmtId="0" fontId="45" fillId="0" borderId="0" xfId="14816" applyFont="1" applyAlignment="1">
      <alignment horizontal="left" vertical="top"/>
    </xf>
    <xf numFmtId="165" fontId="45" fillId="0" borderId="0" xfId="14816" applyNumberFormat="1" applyFont="1" applyAlignment="1">
      <alignment horizontal="right" vertical="top"/>
    </xf>
    <xf numFmtId="0" fontId="35" fillId="0" borderId="0" xfId="14816" applyFont="1" applyAlignment="1">
      <alignment horizontal="left" vertical="top"/>
    </xf>
    <xf numFmtId="165" fontId="2" fillId="0" borderId="0" xfId="0" applyNumberFormat="1" applyFont="1" applyFill="1" applyBorder="1"/>
    <xf numFmtId="0" fontId="2" fillId="0" borderId="0" xfId="14816" applyFont="1" applyAlignment="1">
      <alignment horizontal="left" vertical="top"/>
    </xf>
    <xf numFmtId="165" fontId="45" fillId="0" borderId="1" xfId="14816" applyNumberFormat="1" applyFont="1" applyBorder="1" applyAlignment="1">
      <alignment horizontal="right" vertical="top"/>
    </xf>
    <xf numFmtId="167" fontId="2" fillId="0" borderId="0" xfId="0" applyNumberFormat="1" applyFont="1" applyFill="1" applyBorder="1" applyAlignment="1">
      <alignment horizontal="center"/>
    </xf>
    <xf numFmtId="165" fontId="45" fillId="0" borderId="0" xfId="14816" applyNumberFormat="1" applyFont="1" applyFill="1" applyAlignment="1">
      <alignment horizontal="right" vertical="top"/>
    </xf>
    <xf numFmtId="165" fontId="2" fillId="0" borderId="0" xfId="0" applyNumberFormat="1" applyFont="1" applyFill="1" applyAlignment="1">
      <alignment horizontal="right"/>
    </xf>
    <xf numFmtId="0" fontId="45" fillId="0" borderId="0" xfId="14816" applyFont="1" applyFill="1" applyAlignment="1">
      <alignment horizontal="left" vertical="top"/>
    </xf>
    <xf numFmtId="0" fontId="35" fillId="0" borderId="0" xfId="0" applyFont="1" applyFill="1" applyAlignment="1">
      <alignment horizontal="left" wrapText="1"/>
    </xf>
  </cellXfs>
  <cellStyles count="14817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18" xfId="14816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01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6" style="9" customWidth="1"/>
    <col min="2" max="2" width="52.7109375" style="9" bestFit="1" customWidth="1"/>
    <col min="3" max="3" width="24.7109375" style="9" customWidth="1"/>
    <col min="4" max="4" width="16.140625" style="9" bestFit="1" customWidth="1"/>
    <col min="5" max="5" width="15.7109375" style="9" customWidth="1"/>
    <col min="6" max="6" width="14.7109375" style="9" customWidth="1"/>
    <col min="7" max="7" width="15.7109375" style="9" customWidth="1"/>
    <col min="8" max="8" width="10.7109375" style="9" customWidth="1"/>
    <col min="9" max="9" width="14.140625" style="9" customWidth="1"/>
    <col min="10" max="10" width="10.7109375" style="9" customWidth="1"/>
    <col min="11" max="11" width="15.7109375" style="9" customWidth="1"/>
    <col min="12" max="12" width="10.7109375" style="9" customWidth="1"/>
    <col min="13" max="13" width="11.42578125" style="9" customWidth="1"/>
    <col min="14" max="14" width="15.85546875" style="9" customWidth="1"/>
    <col min="15" max="15" width="10.7109375" style="9" customWidth="1"/>
    <col min="16" max="16" width="19.42578125" style="39" customWidth="1"/>
    <col min="17" max="17" width="9.28515625" style="47" bestFit="1" customWidth="1"/>
    <col min="18" max="18" width="38.85546875" style="39" bestFit="1" customWidth="1"/>
    <col min="19" max="19" width="11.7109375" style="51" customWidth="1"/>
    <col min="20" max="20" width="44" style="39" bestFit="1" customWidth="1"/>
    <col min="21" max="21" width="11.7109375" style="51" customWidth="1"/>
    <col min="22" max="22" width="50.42578125" style="39" customWidth="1"/>
    <col min="23" max="23" width="11.7109375" style="51" customWidth="1"/>
    <col min="24" max="24" width="57.140625" style="39" bestFit="1" customWidth="1"/>
    <col min="25" max="25" width="11.7109375" style="51" customWidth="1"/>
    <col min="26" max="26" width="32.140625" style="39" customWidth="1"/>
    <col min="27" max="27" width="11.7109375" style="51" customWidth="1"/>
    <col min="28" max="28" width="28.42578125" style="39" customWidth="1"/>
    <col min="29" max="29" width="12.28515625" style="51" bestFit="1" customWidth="1"/>
    <col min="30" max="30" width="33" style="39" bestFit="1" customWidth="1"/>
    <col min="31" max="31" width="11.140625" style="51" bestFit="1" customWidth="1"/>
    <col min="32" max="32" width="24.5703125" style="39" customWidth="1"/>
    <col min="33" max="33" width="11.140625" style="51" bestFit="1" customWidth="1"/>
    <col min="34" max="34" width="22" style="39" bestFit="1" customWidth="1"/>
    <col min="35" max="35" width="11.28515625" style="51" bestFit="1" customWidth="1"/>
    <col min="36" max="36" width="13.85546875" style="39" bestFit="1" customWidth="1"/>
    <col min="37" max="37" width="11.140625" style="51" bestFit="1" customWidth="1"/>
    <col min="38" max="38" width="9.140625" style="39"/>
    <col min="39" max="39" width="11.140625" style="51" bestFit="1" customWidth="1"/>
    <col min="40" max="40" width="9.140625" style="39"/>
    <col min="41" max="41" width="11.28515625" style="51" bestFit="1" customWidth="1"/>
    <col min="42" max="42" width="9.140625" style="39"/>
    <col min="43" max="43" width="11.28515625" style="39" bestFit="1" customWidth="1"/>
    <col min="44" max="44" width="9.140625" style="39"/>
    <col min="45" max="45" width="11.28515625" style="39" bestFit="1" customWidth="1"/>
    <col min="46" max="69" width="9.140625" style="39"/>
    <col min="70" max="16384" width="9.140625" style="9"/>
  </cols>
  <sheetData>
    <row r="1" spans="1:45" ht="72" x14ac:dyDescent="0.25">
      <c r="A1" s="1" t="s">
        <v>0</v>
      </c>
      <c r="B1" s="2" t="s">
        <v>1</v>
      </c>
      <c r="C1" s="3" t="s">
        <v>16</v>
      </c>
      <c r="D1" s="3" t="s">
        <v>13</v>
      </c>
      <c r="E1" s="3" t="s">
        <v>15</v>
      </c>
      <c r="F1" s="4" t="s">
        <v>2</v>
      </c>
      <c r="G1" s="3" t="s">
        <v>18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5" t="s">
        <v>8</v>
      </c>
      <c r="N1" s="3" t="s">
        <v>14</v>
      </c>
      <c r="O1" s="4" t="s">
        <v>9</v>
      </c>
      <c r="P1" s="37"/>
      <c r="Q1" s="37"/>
      <c r="R1" s="37"/>
      <c r="S1" s="38"/>
      <c r="T1" s="37"/>
      <c r="U1" s="38"/>
      <c r="V1" s="37"/>
      <c r="W1" s="38"/>
      <c r="X1" s="37"/>
      <c r="Y1" s="38"/>
      <c r="Z1" s="37"/>
      <c r="AA1" s="38"/>
      <c r="AB1" s="37"/>
      <c r="AC1" s="38"/>
      <c r="AD1" s="37"/>
      <c r="AE1" s="38"/>
      <c r="AF1" s="37"/>
      <c r="AG1" s="38"/>
      <c r="AH1" s="37"/>
      <c r="AI1" s="38"/>
      <c r="AJ1" s="37"/>
      <c r="AK1" s="38"/>
      <c r="AL1" s="37"/>
      <c r="AM1" s="38"/>
      <c r="AN1" s="37"/>
      <c r="AO1" s="38"/>
      <c r="AP1" s="37"/>
      <c r="AQ1" s="38"/>
      <c r="AR1" s="37"/>
      <c r="AS1" s="38"/>
    </row>
    <row r="2" spans="1:45" x14ac:dyDescent="0.25">
      <c r="A2" s="53" t="s">
        <v>19</v>
      </c>
      <c r="B2" s="53" t="s">
        <v>20</v>
      </c>
      <c r="C2" s="53" t="s">
        <v>391</v>
      </c>
      <c r="D2" s="54">
        <v>10787603</v>
      </c>
      <c r="E2" s="6">
        <v>909000</v>
      </c>
      <c r="F2" s="32">
        <f>E2/$D2</f>
        <v>8.4263390115487197E-2</v>
      </c>
      <c r="G2" s="7">
        <v>6064057</v>
      </c>
      <c r="H2" s="32">
        <f>G2/$D2</f>
        <v>0.56213201394230028</v>
      </c>
      <c r="I2" s="7"/>
      <c r="J2" s="32">
        <f>I2/$D2</f>
        <v>0</v>
      </c>
      <c r="K2" s="34">
        <v>68598</v>
      </c>
      <c r="L2" s="32">
        <f>K2/$D2</f>
        <v>6.3589659352499342E-3</v>
      </c>
      <c r="M2" s="11">
        <v>1.08978</v>
      </c>
      <c r="N2" s="34">
        <v>3745948</v>
      </c>
      <c r="O2" s="32">
        <f>N2/$D2</f>
        <v>0.34724563000696262</v>
      </c>
      <c r="P2" s="40"/>
      <c r="Q2" s="41"/>
      <c r="R2" s="35"/>
      <c r="S2" s="36"/>
      <c r="T2" s="35"/>
      <c r="U2" s="36"/>
      <c r="V2" s="35"/>
      <c r="W2" s="36"/>
      <c r="X2" s="42"/>
      <c r="Y2" s="36"/>
      <c r="Z2" s="42"/>
      <c r="AA2" s="36"/>
      <c r="AB2" s="42"/>
      <c r="AC2" s="36"/>
      <c r="AD2" s="42"/>
      <c r="AE2" s="36"/>
      <c r="AF2" s="42"/>
      <c r="AG2" s="36"/>
      <c r="AH2" s="42"/>
      <c r="AI2" s="36"/>
      <c r="AJ2" s="42"/>
      <c r="AK2" s="36"/>
      <c r="AL2" s="42"/>
      <c r="AM2" s="36"/>
      <c r="AN2" s="42"/>
      <c r="AO2" s="36"/>
      <c r="AP2" s="42"/>
      <c r="AQ2" s="42"/>
    </row>
    <row r="3" spans="1:45" x14ac:dyDescent="0.25">
      <c r="A3" s="53" t="s">
        <v>21</v>
      </c>
      <c r="B3" s="53" t="s">
        <v>22</v>
      </c>
      <c r="C3" s="53" t="s">
        <v>391</v>
      </c>
      <c r="D3" s="54">
        <v>7324108</v>
      </c>
      <c r="E3" s="6">
        <v>2475000</v>
      </c>
      <c r="F3" s="32">
        <f t="shared" ref="F3:F101" si="0">E3/$D3</f>
        <v>0.33792510978811346</v>
      </c>
      <c r="G3" s="7">
        <v>2050000</v>
      </c>
      <c r="H3" s="32">
        <f t="shared" ref="H3:H100" si="1">G3/$D3</f>
        <v>0.27989756568308388</v>
      </c>
      <c r="I3" s="8"/>
      <c r="J3" s="32">
        <f t="shared" ref="J3:J100" si="2">I3/$D3</f>
        <v>0</v>
      </c>
      <c r="K3" s="34">
        <v>520646</v>
      </c>
      <c r="L3" s="32">
        <f t="shared" ref="L3:L100" si="3">K3/$D3</f>
        <v>7.1086608772017015E-2</v>
      </c>
      <c r="M3" s="11">
        <v>1.08</v>
      </c>
      <c r="N3" s="34">
        <v>2278462</v>
      </c>
      <c r="O3" s="32">
        <f t="shared" ref="O3:O100" si="4">N3/$D3</f>
        <v>0.31109071575678565</v>
      </c>
      <c r="P3" s="40"/>
      <c r="Q3" s="41"/>
      <c r="R3" s="35"/>
      <c r="S3" s="43"/>
      <c r="T3" s="35"/>
      <c r="U3" s="36"/>
      <c r="V3" s="42"/>
      <c r="W3" s="36"/>
      <c r="X3" s="42"/>
      <c r="Y3" s="36"/>
      <c r="Z3" s="42"/>
      <c r="AA3" s="36"/>
      <c r="AB3" s="42"/>
      <c r="AC3" s="36"/>
      <c r="AD3" s="42"/>
      <c r="AE3" s="36"/>
      <c r="AF3" s="42"/>
      <c r="AG3" s="36"/>
      <c r="AH3" s="42"/>
      <c r="AI3" s="36"/>
      <c r="AJ3" s="42"/>
      <c r="AK3" s="36"/>
      <c r="AL3" s="42"/>
      <c r="AM3" s="36"/>
      <c r="AN3" s="42"/>
      <c r="AO3" s="36"/>
      <c r="AP3" s="42"/>
      <c r="AQ3" s="42"/>
    </row>
    <row r="4" spans="1:45" x14ac:dyDescent="0.25">
      <c r="A4" s="53" t="s">
        <v>23</v>
      </c>
      <c r="B4" s="55" t="s">
        <v>24</v>
      </c>
      <c r="C4" s="53" t="s">
        <v>391</v>
      </c>
      <c r="D4" s="54">
        <v>39757841</v>
      </c>
      <c r="E4" s="6">
        <v>16286000</v>
      </c>
      <c r="F4" s="32">
        <f t="shared" si="0"/>
        <v>0.40962988910791209</v>
      </c>
      <c r="G4" s="7">
        <v>7385763</v>
      </c>
      <c r="H4" s="32">
        <f t="shared" si="1"/>
        <v>0.18576871415125384</v>
      </c>
      <c r="I4" s="8"/>
      <c r="J4" s="32">
        <f t="shared" si="2"/>
        <v>0</v>
      </c>
      <c r="K4" s="34">
        <v>2670864</v>
      </c>
      <c r="L4" s="32">
        <f t="shared" si="3"/>
        <v>6.7178295722848738E-2</v>
      </c>
      <c r="M4" s="11">
        <v>1.03443</v>
      </c>
      <c r="N4" s="34">
        <v>13415214</v>
      </c>
      <c r="O4" s="32">
        <f t="shared" si="4"/>
        <v>0.33742310101798534</v>
      </c>
      <c r="P4" s="40"/>
      <c r="Q4" s="41"/>
      <c r="R4" s="35"/>
      <c r="S4" s="43"/>
      <c r="T4" s="44"/>
      <c r="U4" s="36"/>
      <c r="V4" s="44"/>
      <c r="W4" s="36"/>
      <c r="X4" s="42"/>
      <c r="Y4" s="36"/>
      <c r="Z4" s="42"/>
      <c r="AA4" s="36"/>
      <c r="AB4" s="42"/>
      <c r="AC4" s="36"/>
      <c r="AD4" s="42"/>
      <c r="AE4" s="36"/>
      <c r="AF4" s="42"/>
      <c r="AG4" s="36"/>
      <c r="AH4" s="42"/>
      <c r="AI4" s="36"/>
      <c r="AJ4" s="42"/>
      <c r="AK4" s="36"/>
      <c r="AL4" s="42"/>
      <c r="AM4" s="36"/>
      <c r="AN4" s="42"/>
      <c r="AO4" s="36"/>
      <c r="AP4" s="42"/>
      <c r="AQ4" s="42"/>
    </row>
    <row r="5" spans="1:45" x14ac:dyDescent="0.25">
      <c r="A5" s="53" t="s">
        <v>25</v>
      </c>
      <c r="B5" s="53" t="s">
        <v>26</v>
      </c>
      <c r="C5" s="53" t="s">
        <v>391</v>
      </c>
      <c r="D5" s="54">
        <v>36906535</v>
      </c>
      <c r="E5" s="6">
        <v>1000000</v>
      </c>
      <c r="F5" s="32">
        <f t="shared" si="0"/>
        <v>2.7095472387207307E-2</v>
      </c>
      <c r="G5" s="7">
        <v>23893000</v>
      </c>
      <c r="H5" s="32">
        <f t="shared" si="1"/>
        <v>0.64739212174754412</v>
      </c>
      <c r="I5" s="7"/>
      <c r="J5" s="32">
        <f t="shared" si="2"/>
        <v>0</v>
      </c>
      <c r="K5" s="34">
        <v>100000</v>
      </c>
      <c r="L5" s="32">
        <f t="shared" si="3"/>
        <v>2.7095472387207308E-3</v>
      </c>
      <c r="M5" s="11">
        <v>1.12001</v>
      </c>
      <c r="N5" s="34">
        <v>11913535</v>
      </c>
      <c r="O5" s="32">
        <f t="shared" si="4"/>
        <v>0.3228028586265278</v>
      </c>
      <c r="P5" s="40"/>
      <c r="Q5" s="41"/>
      <c r="R5" s="35"/>
      <c r="S5" s="43"/>
      <c r="T5" s="35"/>
      <c r="U5" s="36"/>
      <c r="V5" s="35"/>
      <c r="W5" s="36"/>
      <c r="X5" s="42"/>
      <c r="Y5" s="36"/>
      <c r="Z5" s="42"/>
      <c r="AA5" s="36"/>
      <c r="AB5" s="42"/>
      <c r="AC5" s="36"/>
      <c r="AD5" s="42"/>
      <c r="AE5" s="36"/>
      <c r="AF5" s="42"/>
      <c r="AG5" s="36"/>
      <c r="AH5" s="42"/>
      <c r="AI5" s="36"/>
      <c r="AJ5" s="42"/>
      <c r="AK5" s="36"/>
      <c r="AL5" s="42"/>
      <c r="AM5" s="36"/>
      <c r="AN5" s="42"/>
      <c r="AO5" s="36"/>
      <c r="AP5" s="42"/>
      <c r="AQ5" s="42"/>
    </row>
    <row r="6" spans="1:45" x14ac:dyDescent="0.25">
      <c r="A6" s="53" t="s">
        <v>27</v>
      </c>
      <c r="B6" s="53" t="s">
        <v>394</v>
      </c>
      <c r="C6" s="53" t="s">
        <v>391</v>
      </c>
      <c r="D6" s="54">
        <v>37420785</v>
      </c>
      <c r="E6" s="6">
        <v>8708146</v>
      </c>
      <c r="F6" s="32">
        <f t="shared" si="0"/>
        <v>0.23270880073734423</v>
      </c>
      <c r="G6" s="7">
        <v>0</v>
      </c>
      <c r="H6" s="32">
        <f t="shared" si="1"/>
        <v>0</v>
      </c>
      <c r="I6" s="7"/>
      <c r="J6" s="32">
        <f t="shared" si="2"/>
        <v>0</v>
      </c>
      <c r="K6" s="34">
        <v>15664391</v>
      </c>
      <c r="L6" s="32">
        <f t="shared" si="3"/>
        <v>0.41860134681835243</v>
      </c>
      <c r="M6" s="11">
        <v>1.1850000000000001</v>
      </c>
      <c r="N6" s="34">
        <v>13048248</v>
      </c>
      <c r="O6" s="32">
        <f t="shared" si="4"/>
        <v>0.34868985244430334</v>
      </c>
      <c r="P6" s="40"/>
      <c r="Q6" s="41"/>
      <c r="R6" s="35"/>
      <c r="S6" s="43"/>
      <c r="T6" s="35"/>
      <c r="U6" s="36"/>
      <c r="V6" s="42"/>
      <c r="W6" s="36"/>
      <c r="X6" s="42"/>
      <c r="Y6" s="36"/>
      <c r="Z6" s="42"/>
      <c r="AA6" s="36"/>
      <c r="AB6" s="42"/>
      <c r="AC6" s="36"/>
      <c r="AD6" s="42"/>
      <c r="AE6" s="36"/>
      <c r="AF6" s="42"/>
      <c r="AG6" s="36"/>
      <c r="AH6" s="42"/>
      <c r="AI6" s="36"/>
      <c r="AJ6" s="42"/>
      <c r="AK6" s="36"/>
      <c r="AL6" s="42"/>
      <c r="AM6" s="36"/>
      <c r="AN6" s="42"/>
      <c r="AO6" s="36"/>
      <c r="AP6" s="42"/>
      <c r="AQ6" s="42"/>
    </row>
    <row r="7" spans="1:45" x14ac:dyDescent="0.25">
      <c r="A7" s="53" t="s">
        <v>28</v>
      </c>
      <c r="B7" s="53" t="s">
        <v>29</v>
      </c>
      <c r="C7" s="53" t="s">
        <v>392</v>
      </c>
      <c r="D7" s="54">
        <v>41246430</v>
      </c>
      <c r="E7" s="6">
        <v>19450000</v>
      </c>
      <c r="F7" s="32">
        <f t="shared" si="0"/>
        <v>0.47155596254027315</v>
      </c>
      <c r="G7" s="7">
        <v>0</v>
      </c>
      <c r="H7" s="32">
        <f t="shared" si="1"/>
        <v>0</v>
      </c>
      <c r="I7" s="7"/>
      <c r="J7" s="32">
        <f t="shared" si="2"/>
        <v>0</v>
      </c>
      <c r="K7" s="34">
        <v>4673386</v>
      </c>
      <c r="L7" s="32">
        <f t="shared" si="3"/>
        <v>0.1133040120078271</v>
      </c>
      <c r="M7" s="11">
        <v>1.08</v>
      </c>
      <c r="N7" s="34">
        <v>17123044</v>
      </c>
      <c r="O7" s="32">
        <f t="shared" si="4"/>
        <v>0.41514002545189971</v>
      </c>
      <c r="P7" s="40"/>
      <c r="Q7" s="41"/>
      <c r="R7" s="35"/>
      <c r="S7" s="43"/>
      <c r="T7" s="35"/>
      <c r="U7" s="36"/>
      <c r="V7" s="35"/>
      <c r="W7" s="36"/>
      <c r="X7" s="35"/>
      <c r="Y7" s="36"/>
      <c r="Z7" s="42"/>
      <c r="AA7" s="36"/>
      <c r="AB7" s="42"/>
      <c r="AC7" s="36"/>
      <c r="AD7" s="42"/>
      <c r="AE7" s="36"/>
      <c r="AF7" s="42"/>
      <c r="AG7" s="36"/>
      <c r="AH7" s="42"/>
      <c r="AI7" s="36"/>
      <c r="AJ7" s="42"/>
      <c r="AK7" s="36"/>
      <c r="AL7" s="42"/>
      <c r="AM7" s="36"/>
      <c r="AN7" s="42"/>
      <c r="AO7" s="36"/>
      <c r="AP7" s="42"/>
      <c r="AQ7" s="42"/>
    </row>
    <row r="8" spans="1:45" x14ac:dyDescent="0.25">
      <c r="A8" s="53" t="s">
        <v>30</v>
      </c>
      <c r="B8" s="53" t="s">
        <v>31</v>
      </c>
      <c r="C8" s="53" t="s">
        <v>392</v>
      </c>
      <c r="D8" s="54">
        <v>18331686</v>
      </c>
      <c r="E8" s="6">
        <v>2086400</v>
      </c>
      <c r="F8" s="32">
        <f t="shared" si="0"/>
        <v>0.11381386305656774</v>
      </c>
      <c r="G8" s="7">
        <v>3825667</v>
      </c>
      <c r="H8" s="32">
        <f t="shared" si="1"/>
        <v>0.20869149733417863</v>
      </c>
      <c r="I8" s="7">
        <v>673100</v>
      </c>
      <c r="J8" s="32">
        <f t="shared" si="2"/>
        <v>3.6717844719792822E-2</v>
      </c>
      <c r="K8" s="34">
        <v>5237423</v>
      </c>
      <c r="L8" s="32">
        <f t="shared" si="3"/>
        <v>0.28570328992106891</v>
      </c>
      <c r="M8" s="11">
        <v>1.0057700000000001</v>
      </c>
      <c r="N8" s="34">
        <v>6509096</v>
      </c>
      <c r="O8" s="32">
        <f t="shared" si="4"/>
        <v>0.35507350496839191</v>
      </c>
      <c r="P8" s="40"/>
      <c r="Q8" s="41"/>
      <c r="R8" s="35"/>
      <c r="S8" s="43"/>
      <c r="T8" s="44"/>
      <c r="U8" s="36"/>
      <c r="V8" s="42"/>
      <c r="W8" s="36"/>
      <c r="X8" s="42"/>
      <c r="Y8" s="36"/>
      <c r="Z8" s="42"/>
      <c r="AA8" s="36"/>
      <c r="AB8" s="42"/>
      <c r="AC8" s="36"/>
      <c r="AD8" s="42"/>
      <c r="AE8" s="36"/>
      <c r="AF8" s="42"/>
      <c r="AG8" s="36"/>
      <c r="AH8" s="42"/>
      <c r="AI8" s="36"/>
      <c r="AJ8" s="42"/>
      <c r="AK8" s="36"/>
      <c r="AL8" s="42"/>
      <c r="AM8" s="36"/>
      <c r="AN8" s="42"/>
      <c r="AO8" s="36"/>
      <c r="AP8" s="42"/>
      <c r="AQ8" s="42"/>
    </row>
    <row r="9" spans="1:45" x14ac:dyDescent="0.25">
      <c r="A9" s="53" t="s">
        <v>32</v>
      </c>
      <c r="B9" s="53" t="s">
        <v>33</v>
      </c>
      <c r="C9" s="53" t="s">
        <v>391</v>
      </c>
      <c r="D9" s="54">
        <v>24780412</v>
      </c>
      <c r="E9" s="6">
        <v>16400000</v>
      </c>
      <c r="F9" s="32">
        <f t="shared" si="0"/>
        <v>0.66181304814463937</v>
      </c>
      <c r="G9" s="7">
        <v>0</v>
      </c>
      <c r="H9" s="32">
        <f t="shared" si="1"/>
        <v>0</v>
      </c>
      <c r="I9" s="7"/>
      <c r="J9" s="32">
        <f t="shared" si="2"/>
        <v>0</v>
      </c>
      <c r="K9" s="34">
        <v>644207</v>
      </c>
      <c r="L9" s="32">
        <f t="shared" si="3"/>
        <v>2.5996621847933762E-2</v>
      </c>
      <c r="M9" s="11">
        <v>1.0549999999999999</v>
      </c>
      <c r="N9" s="34">
        <v>7736205</v>
      </c>
      <c r="O9" s="32">
        <f t="shared" si="4"/>
        <v>0.31219033000742685</v>
      </c>
      <c r="P9" s="40"/>
      <c r="Q9" s="41"/>
      <c r="R9" s="35"/>
      <c r="S9" s="43"/>
      <c r="T9" s="44"/>
      <c r="U9" s="36"/>
      <c r="V9" s="44"/>
      <c r="W9" s="36"/>
      <c r="X9" s="42"/>
      <c r="Y9" s="36"/>
      <c r="Z9" s="42"/>
      <c r="AA9" s="36"/>
      <c r="AB9" s="42"/>
      <c r="AC9" s="36"/>
      <c r="AD9" s="42"/>
      <c r="AE9" s="36"/>
      <c r="AF9" s="42"/>
      <c r="AG9" s="36"/>
      <c r="AH9" s="42"/>
      <c r="AI9" s="36"/>
      <c r="AJ9" s="42"/>
      <c r="AK9" s="36"/>
      <c r="AL9" s="42"/>
      <c r="AM9" s="36"/>
      <c r="AN9" s="42"/>
      <c r="AO9" s="36"/>
      <c r="AP9" s="42"/>
      <c r="AQ9" s="42"/>
    </row>
    <row r="10" spans="1:45" x14ac:dyDescent="0.25">
      <c r="A10" s="53" t="s">
        <v>34</v>
      </c>
      <c r="B10" s="53" t="s">
        <v>35</v>
      </c>
      <c r="C10" s="53" t="s">
        <v>392</v>
      </c>
      <c r="D10" s="54">
        <v>56549930</v>
      </c>
      <c r="E10" s="34">
        <v>0</v>
      </c>
      <c r="F10" s="32">
        <f t="shared" si="0"/>
        <v>0</v>
      </c>
      <c r="G10" s="7">
        <v>31423144</v>
      </c>
      <c r="H10" s="32">
        <f t="shared" si="1"/>
        <v>0.55567078509204171</v>
      </c>
      <c r="I10" s="8"/>
      <c r="J10" s="32">
        <f t="shared" si="2"/>
        <v>0</v>
      </c>
      <c r="K10" s="34">
        <v>2358212</v>
      </c>
      <c r="L10" s="32">
        <f t="shared" si="3"/>
        <v>4.1701413246665382E-2</v>
      </c>
      <c r="M10" s="11">
        <v>1.1329100000000001</v>
      </c>
      <c r="N10" s="34">
        <v>22768574</v>
      </c>
      <c r="O10" s="32">
        <f t="shared" si="4"/>
        <v>0.40262780166129297</v>
      </c>
      <c r="P10" s="40"/>
      <c r="Q10" s="41"/>
      <c r="R10" s="35"/>
      <c r="S10" s="43"/>
      <c r="T10" s="35"/>
      <c r="U10" s="36"/>
      <c r="V10" s="35"/>
      <c r="W10" s="36"/>
      <c r="X10" s="42"/>
      <c r="Y10" s="36"/>
      <c r="Z10" s="42"/>
      <c r="AA10" s="36"/>
      <c r="AB10" s="42"/>
      <c r="AC10" s="36"/>
      <c r="AD10" s="42"/>
      <c r="AE10" s="36"/>
      <c r="AF10" s="42"/>
      <c r="AG10" s="36"/>
      <c r="AH10" s="42"/>
      <c r="AI10" s="36"/>
      <c r="AJ10" s="42"/>
      <c r="AK10" s="36"/>
      <c r="AL10" s="42"/>
      <c r="AM10" s="36"/>
      <c r="AN10" s="42"/>
      <c r="AO10" s="36"/>
      <c r="AP10" s="42"/>
      <c r="AQ10" s="42"/>
    </row>
    <row r="11" spans="1:45" x14ac:dyDescent="0.25">
      <c r="A11" s="53" t="s">
        <v>36</v>
      </c>
      <c r="B11" s="53" t="s">
        <v>37</v>
      </c>
      <c r="C11" s="53" t="s">
        <v>391</v>
      </c>
      <c r="D11" s="54">
        <v>24200377</v>
      </c>
      <c r="E11" s="56">
        <v>11220000</v>
      </c>
      <c r="F11" s="32">
        <f t="shared" si="0"/>
        <v>0.46362914098404334</v>
      </c>
      <c r="G11" s="7">
        <v>0</v>
      </c>
      <c r="H11" s="32">
        <f t="shared" si="1"/>
        <v>0</v>
      </c>
      <c r="I11" s="8"/>
      <c r="J11" s="32">
        <f t="shared" si="2"/>
        <v>0</v>
      </c>
      <c r="K11" s="34">
        <v>4336687</v>
      </c>
      <c r="L11" s="32">
        <f t="shared" si="3"/>
        <v>0.1791991504925729</v>
      </c>
      <c r="M11" s="11">
        <v>1.1000000000000001</v>
      </c>
      <c r="N11" s="34">
        <v>8643690</v>
      </c>
      <c r="O11" s="32">
        <f t="shared" si="4"/>
        <v>0.35717170852338376</v>
      </c>
      <c r="P11" s="40"/>
      <c r="Q11" s="41"/>
      <c r="R11" s="35"/>
      <c r="S11" s="43"/>
      <c r="T11" s="35"/>
      <c r="U11" s="36"/>
      <c r="V11" s="35"/>
      <c r="W11" s="36"/>
      <c r="X11" s="42"/>
      <c r="Y11" s="36"/>
      <c r="Z11" s="42"/>
      <c r="AA11" s="36"/>
      <c r="AB11" s="42"/>
      <c r="AC11" s="36"/>
      <c r="AD11" s="42"/>
      <c r="AE11" s="36"/>
      <c r="AF11" s="42"/>
      <c r="AG11" s="36"/>
      <c r="AH11" s="42"/>
      <c r="AI11" s="36"/>
      <c r="AJ11" s="42"/>
      <c r="AK11" s="36"/>
      <c r="AL11" s="42"/>
      <c r="AM11" s="36"/>
      <c r="AN11" s="42"/>
      <c r="AO11" s="36"/>
      <c r="AP11" s="42"/>
      <c r="AQ11" s="42"/>
    </row>
    <row r="12" spans="1:45" x14ac:dyDescent="0.25">
      <c r="A12" s="53" t="s">
        <v>38</v>
      </c>
      <c r="B12" s="53" t="s">
        <v>39</v>
      </c>
      <c r="C12" s="53" t="s">
        <v>391</v>
      </c>
      <c r="D12" s="54">
        <v>37109052</v>
      </c>
      <c r="E12" s="56">
        <v>1073000</v>
      </c>
      <c r="F12" s="32">
        <f t="shared" si="0"/>
        <v>2.8914777990017099E-2</v>
      </c>
      <c r="G12" s="7">
        <v>0</v>
      </c>
      <c r="H12" s="32">
        <f t="shared" si="1"/>
        <v>0</v>
      </c>
      <c r="I12" s="8">
        <v>8478000</v>
      </c>
      <c r="J12" s="32">
        <f t="shared" si="2"/>
        <v>0.22846177800499998</v>
      </c>
      <c r="K12" s="34">
        <v>13497245</v>
      </c>
      <c r="L12" s="32">
        <f t="shared" si="3"/>
        <v>0.36371839948915968</v>
      </c>
      <c r="M12" s="11">
        <v>1.1563600000000001</v>
      </c>
      <c r="N12" s="34">
        <v>14060807</v>
      </c>
      <c r="O12" s="32">
        <f t="shared" si="4"/>
        <v>0.37890504451582324</v>
      </c>
      <c r="P12" s="40"/>
      <c r="Q12" s="41"/>
      <c r="R12" s="35"/>
      <c r="S12" s="43"/>
      <c r="T12" s="44"/>
      <c r="U12" s="36"/>
      <c r="V12" s="44"/>
      <c r="W12" s="36"/>
      <c r="X12" s="42"/>
      <c r="Y12" s="36"/>
      <c r="Z12" s="42"/>
      <c r="AA12" s="36"/>
      <c r="AB12" s="42"/>
      <c r="AC12" s="36"/>
      <c r="AD12" s="42"/>
      <c r="AE12" s="36"/>
      <c r="AF12" s="42"/>
      <c r="AG12" s="36"/>
      <c r="AH12" s="42"/>
      <c r="AI12" s="36"/>
      <c r="AJ12" s="42"/>
      <c r="AK12" s="36"/>
      <c r="AL12" s="42"/>
      <c r="AM12" s="36"/>
      <c r="AN12" s="42"/>
      <c r="AO12" s="36"/>
      <c r="AP12" s="42"/>
      <c r="AQ12" s="42"/>
    </row>
    <row r="13" spans="1:45" x14ac:dyDescent="0.25">
      <c r="A13" s="53" t="s">
        <v>40</v>
      </c>
      <c r="B13" s="53" t="s">
        <v>41</v>
      </c>
      <c r="C13" s="53" t="s">
        <v>392</v>
      </c>
      <c r="D13" s="54">
        <v>23052241</v>
      </c>
      <c r="E13" s="56">
        <v>11050000</v>
      </c>
      <c r="F13" s="32">
        <f t="shared" si="0"/>
        <v>0.47934602106580443</v>
      </c>
      <c r="G13" s="7">
        <v>0</v>
      </c>
      <c r="H13" s="32">
        <f t="shared" si="1"/>
        <v>0</v>
      </c>
      <c r="I13" s="8"/>
      <c r="J13" s="32">
        <f t="shared" si="2"/>
        <v>0</v>
      </c>
      <c r="K13" s="34">
        <v>1493960</v>
      </c>
      <c r="L13" s="32">
        <f t="shared" si="3"/>
        <v>6.4807582048096751E-2</v>
      </c>
      <c r="M13" s="11">
        <v>1.1100000000000001</v>
      </c>
      <c r="N13" s="34">
        <v>10508281</v>
      </c>
      <c r="O13" s="32">
        <f t="shared" si="4"/>
        <v>0.45584639688609885</v>
      </c>
      <c r="P13" s="40"/>
      <c r="Q13" s="41"/>
      <c r="R13" s="35"/>
      <c r="S13" s="43"/>
      <c r="T13" s="44"/>
      <c r="U13" s="36"/>
      <c r="V13" s="42"/>
      <c r="W13" s="36"/>
      <c r="X13" s="42"/>
      <c r="Y13" s="36"/>
      <c r="Z13" s="42"/>
      <c r="AA13" s="36"/>
      <c r="AB13" s="42"/>
      <c r="AC13" s="36"/>
      <c r="AD13" s="42"/>
      <c r="AE13" s="36"/>
      <c r="AF13" s="42"/>
      <c r="AG13" s="36"/>
      <c r="AH13" s="42"/>
      <c r="AI13" s="36"/>
      <c r="AJ13" s="42"/>
      <c r="AK13" s="36"/>
      <c r="AL13" s="42"/>
      <c r="AM13" s="36"/>
      <c r="AN13" s="42"/>
      <c r="AO13" s="36"/>
      <c r="AP13" s="42"/>
      <c r="AQ13" s="42"/>
    </row>
    <row r="14" spans="1:45" x14ac:dyDescent="0.25">
      <c r="A14" s="53" t="s">
        <v>42</v>
      </c>
      <c r="B14" s="53" t="s">
        <v>43</v>
      </c>
      <c r="C14" s="53" t="s">
        <v>392</v>
      </c>
      <c r="D14" s="54">
        <v>31434066</v>
      </c>
      <c r="E14" s="56">
        <v>15648000</v>
      </c>
      <c r="F14" s="32">
        <f t="shared" si="0"/>
        <v>0.4978038793963212</v>
      </c>
      <c r="G14" s="7">
        <v>2400000</v>
      </c>
      <c r="H14" s="32">
        <f t="shared" si="1"/>
        <v>7.6350288250969511E-2</v>
      </c>
      <c r="I14" s="8"/>
      <c r="J14" s="32">
        <f t="shared" si="2"/>
        <v>0</v>
      </c>
      <c r="K14" s="34">
        <v>1158626</v>
      </c>
      <c r="L14" s="32">
        <f t="shared" si="3"/>
        <v>3.685892878127825E-2</v>
      </c>
      <c r="M14" s="11">
        <v>1.06006</v>
      </c>
      <c r="N14" s="34">
        <v>12227440</v>
      </c>
      <c r="O14" s="32">
        <f t="shared" si="4"/>
        <v>0.38898690357143106</v>
      </c>
      <c r="P14" s="40"/>
      <c r="Q14" s="41"/>
      <c r="R14" s="35"/>
      <c r="S14" s="43"/>
      <c r="T14" s="44"/>
      <c r="U14" s="36"/>
      <c r="V14" s="42"/>
      <c r="W14" s="36"/>
      <c r="X14" s="42"/>
      <c r="Y14" s="36"/>
      <c r="Z14" s="42"/>
      <c r="AA14" s="36"/>
      <c r="AB14" s="42"/>
      <c r="AC14" s="36"/>
      <c r="AD14" s="42"/>
      <c r="AE14" s="36"/>
      <c r="AF14" s="42"/>
      <c r="AG14" s="36"/>
      <c r="AH14" s="42"/>
      <c r="AI14" s="36"/>
      <c r="AJ14" s="42"/>
      <c r="AK14" s="36"/>
      <c r="AL14" s="42"/>
      <c r="AM14" s="36"/>
      <c r="AN14" s="42"/>
      <c r="AO14" s="36"/>
      <c r="AP14" s="42"/>
      <c r="AQ14" s="42"/>
    </row>
    <row r="15" spans="1:45" x14ac:dyDescent="0.25">
      <c r="A15" s="53" t="s">
        <v>44</v>
      </c>
      <c r="B15" s="53" t="s">
        <v>45</v>
      </c>
      <c r="C15" s="53" t="s">
        <v>392</v>
      </c>
      <c r="D15" s="54">
        <v>32733902</v>
      </c>
      <c r="E15" s="56">
        <v>15648000</v>
      </c>
      <c r="F15" s="32">
        <f t="shared" si="0"/>
        <v>0.47803650172839157</v>
      </c>
      <c r="G15" s="7">
        <v>2400000</v>
      </c>
      <c r="H15" s="32">
        <f t="shared" si="1"/>
        <v>7.3318481860182749E-2</v>
      </c>
      <c r="I15" s="8"/>
      <c r="J15" s="32">
        <f t="shared" si="2"/>
        <v>0</v>
      </c>
      <c r="K15" s="34">
        <v>1872541</v>
      </c>
      <c r="L15" s="32">
        <f t="shared" si="3"/>
        <v>5.720494305872853E-2</v>
      </c>
      <c r="M15" s="11">
        <v>1.0603800000000001</v>
      </c>
      <c r="N15" s="34">
        <v>12813361</v>
      </c>
      <c r="O15" s="32">
        <f t="shared" si="4"/>
        <v>0.39144007335269715</v>
      </c>
      <c r="P15" s="40"/>
      <c r="Q15" s="41"/>
      <c r="R15" s="35"/>
      <c r="S15" s="43"/>
      <c r="T15" s="44"/>
      <c r="U15" s="36"/>
      <c r="V15" s="42"/>
      <c r="W15" s="36"/>
      <c r="X15" s="42"/>
      <c r="Y15" s="36"/>
      <c r="Z15" s="42"/>
      <c r="AA15" s="36"/>
      <c r="AB15" s="42"/>
      <c r="AC15" s="36"/>
      <c r="AD15" s="42"/>
      <c r="AE15" s="36"/>
      <c r="AF15" s="42"/>
      <c r="AG15" s="36"/>
      <c r="AH15" s="42"/>
      <c r="AI15" s="36"/>
      <c r="AJ15" s="42"/>
      <c r="AK15" s="36"/>
      <c r="AL15" s="42"/>
      <c r="AM15" s="36"/>
      <c r="AN15" s="42"/>
      <c r="AO15" s="36"/>
      <c r="AP15" s="42"/>
      <c r="AQ15" s="42"/>
    </row>
    <row r="16" spans="1:45" x14ac:dyDescent="0.25">
      <c r="A16" s="53" t="s">
        <v>46</v>
      </c>
      <c r="B16" s="53" t="s">
        <v>47</v>
      </c>
      <c r="C16" s="53" t="s">
        <v>392</v>
      </c>
      <c r="D16" s="54">
        <v>31856579</v>
      </c>
      <c r="E16" s="56">
        <v>0</v>
      </c>
      <c r="F16" s="32">
        <f t="shared" si="0"/>
        <v>0</v>
      </c>
      <c r="G16" s="7">
        <v>18431536</v>
      </c>
      <c r="H16" s="32">
        <f t="shared" si="1"/>
        <v>0.57857863520122488</v>
      </c>
      <c r="I16" s="8"/>
      <c r="J16" s="32">
        <f t="shared" si="2"/>
        <v>0</v>
      </c>
      <c r="K16" s="34">
        <v>1387538</v>
      </c>
      <c r="L16" s="32">
        <f t="shared" si="3"/>
        <v>4.3555775401997808E-2</v>
      </c>
      <c r="M16" s="11">
        <v>1.97112</v>
      </c>
      <c r="N16" s="34">
        <v>12037505</v>
      </c>
      <c r="O16" s="32">
        <f t="shared" si="4"/>
        <v>0.37786558939677733</v>
      </c>
      <c r="P16" s="40"/>
      <c r="Q16" s="41"/>
      <c r="R16" s="35"/>
      <c r="S16" s="43"/>
      <c r="T16" s="44"/>
      <c r="U16" s="36"/>
      <c r="V16" s="42"/>
      <c r="W16" s="36"/>
      <c r="X16" s="42"/>
      <c r="Y16" s="36"/>
      <c r="Z16" s="42"/>
      <c r="AA16" s="36"/>
      <c r="AB16" s="42"/>
      <c r="AC16" s="36"/>
      <c r="AD16" s="42"/>
      <c r="AE16" s="36"/>
      <c r="AF16" s="42"/>
      <c r="AG16" s="36"/>
      <c r="AH16" s="42"/>
      <c r="AI16" s="36"/>
      <c r="AJ16" s="42"/>
      <c r="AK16" s="36"/>
      <c r="AL16" s="42"/>
      <c r="AM16" s="36"/>
      <c r="AN16" s="42"/>
      <c r="AO16" s="36"/>
      <c r="AP16" s="42"/>
      <c r="AQ16" s="42"/>
    </row>
    <row r="17" spans="1:43" x14ac:dyDescent="0.25">
      <c r="A17" s="53" t="s">
        <v>48</v>
      </c>
      <c r="B17" s="53" t="s">
        <v>49</v>
      </c>
      <c r="C17" s="53" t="s">
        <v>392</v>
      </c>
      <c r="D17" s="54">
        <v>20574387</v>
      </c>
      <c r="E17" s="56">
        <v>5624000</v>
      </c>
      <c r="F17" s="32">
        <f t="shared" si="0"/>
        <v>0.27334957780273111</v>
      </c>
      <c r="G17" s="7">
        <v>1403450</v>
      </c>
      <c r="H17" s="32">
        <f t="shared" si="1"/>
        <v>6.821345394154392E-2</v>
      </c>
      <c r="I17" s="8"/>
      <c r="J17" s="32">
        <f t="shared" si="2"/>
        <v>0</v>
      </c>
      <c r="K17" s="34">
        <v>4329597</v>
      </c>
      <c r="L17" s="32">
        <f t="shared" si="3"/>
        <v>0.21043625746905606</v>
      </c>
      <c r="M17" s="11">
        <v>1.1000000000000001</v>
      </c>
      <c r="N17" s="34">
        <v>9217340</v>
      </c>
      <c r="O17" s="32">
        <f t="shared" si="4"/>
        <v>0.44800071078666887</v>
      </c>
      <c r="P17" s="40"/>
      <c r="Q17" s="41"/>
      <c r="R17" s="35"/>
      <c r="S17" s="43"/>
      <c r="T17" s="44"/>
      <c r="U17" s="36"/>
      <c r="V17" s="44"/>
      <c r="W17" s="36"/>
      <c r="X17" s="42"/>
      <c r="Y17" s="36"/>
      <c r="Z17" s="42"/>
      <c r="AA17" s="36"/>
      <c r="AB17" s="42"/>
      <c r="AC17" s="36"/>
      <c r="AD17" s="42"/>
      <c r="AE17" s="36"/>
      <c r="AF17" s="42"/>
      <c r="AG17" s="36"/>
      <c r="AH17" s="42"/>
      <c r="AI17" s="36"/>
      <c r="AJ17" s="42"/>
      <c r="AK17" s="36"/>
      <c r="AL17" s="42"/>
      <c r="AM17" s="36"/>
      <c r="AN17" s="42"/>
      <c r="AO17" s="36"/>
      <c r="AP17" s="42"/>
      <c r="AQ17" s="42"/>
    </row>
    <row r="18" spans="1:43" x14ac:dyDescent="0.25">
      <c r="A18" s="53" t="s">
        <v>50</v>
      </c>
      <c r="B18" s="53" t="s">
        <v>51</v>
      </c>
      <c r="C18" s="53" t="s">
        <v>392</v>
      </c>
      <c r="D18" s="54">
        <v>39179065</v>
      </c>
      <c r="E18" s="56">
        <v>4874000</v>
      </c>
      <c r="F18" s="32">
        <f t="shared" si="0"/>
        <v>0.12440317297005429</v>
      </c>
      <c r="G18" s="7">
        <v>0</v>
      </c>
      <c r="H18" s="32">
        <f t="shared" si="1"/>
        <v>0</v>
      </c>
      <c r="I18" s="8"/>
      <c r="J18" s="32">
        <f t="shared" si="2"/>
        <v>0</v>
      </c>
      <c r="K18" s="34">
        <v>22174789</v>
      </c>
      <c r="L18" s="32">
        <f t="shared" si="3"/>
        <v>0.56598566096459935</v>
      </c>
      <c r="M18" s="11">
        <v>1.05989</v>
      </c>
      <c r="N18" s="34">
        <v>12130276</v>
      </c>
      <c r="O18" s="32">
        <f t="shared" si="4"/>
        <v>0.30961116606534639</v>
      </c>
      <c r="P18" s="40"/>
      <c r="Q18" s="41"/>
      <c r="R18" s="35"/>
      <c r="S18" s="43"/>
      <c r="T18" s="44"/>
      <c r="U18" s="36"/>
      <c r="V18" s="42"/>
      <c r="W18" s="36"/>
      <c r="X18" s="42"/>
      <c r="Y18" s="36"/>
      <c r="Z18" s="42"/>
      <c r="AA18" s="36"/>
      <c r="AB18" s="42"/>
      <c r="AC18" s="36"/>
      <c r="AD18" s="42"/>
      <c r="AE18" s="36"/>
      <c r="AF18" s="42"/>
      <c r="AG18" s="36"/>
      <c r="AH18" s="42"/>
      <c r="AI18" s="36"/>
      <c r="AJ18" s="42"/>
      <c r="AK18" s="36"/>
      <c r="AL18" s="42"/>
      <c r="AM18" s="36"/>
      <c r="AN18" s="42"/>
      <c r="AO18" s="36"/>
      <c r="AP18" s="42"/>
      <c r="AQ18" s="42"/>
    </row>
    <row r="19" spans="1:43" x14ac:dyDescent="0.25">
      <c r="A19" s="53" t="s">
        <v>52</v>
      </c>
      <c r="B19" s="53" t="s">
        <v>53</v>
      </c>
      <c r="C19" s="53" t="s">
        <v>392</v>
      </c>
      <c r="D19" s="54">
        <v>39928000</v>
      </c>
      <c r="E19" s="56">
        <v>0</v>
      </c>
      <c r="F19" s="32">
        <f t="shared" si="0"/>
        <v>0</v>
      </c>
      <c r="G19" s="7">
        <v>0</v>
      </c>
      <c r="H19" s="32">
        <f t="shared" si="1"/>
        <v>0</v>
      </c>
      <c r="I19" s="8"/>
      <c r="J19" s="32">
        <f t="shared" si="2"/>
        <v>0</v>
      </c>
      <c r="K19" s="34">
        <v>27500453</v>
      </c>
      <c r="L19" s="32">
        <f t="shared" si="3"/>
        <v>0.68875107693848925</v>
      </c>
      <c r="M19" s="11">
        <v>1.05989</v>
      </c>
      <c r="N19" s="34">
        <v>12427547</v>
      </c>
      <c r="O19" s="32">
        <f t="shared" si="4"/>
        <v>0.3112489230615107</v>
      </c>
      <c r="P19" s="40"/>
      <c r="Q19" s="41"/>
      <c r="R19" s="35"/>
      <c r="S19" s="43"/>
      <c r="T19" s="44"/>
      <c r="U19" s="36"/>
      <c r="V19" s="42"/>
      <c r="W19" s="36"/>
      <c r="X19" s="42"/>
      <c r="Y19" s="36"/>
      <c r="Z19" s="42"/>
      <c r="AA19" s="36"/>
      <c r="AB19" s="42"/>
      <c r="AC19" s="36"/>
      <c r="AD19" s="42"/>
      <c r="AE19" s="36"/>
      <c r="AF19" s="42"/>
      <c r="AG19" s="36"/>
      <c r="AH19" s="42"/>
      <c r="AI19" s="36"/>
      <c r="AJ19" s="42"/>
      <c r="AK19" s="36"/>
      <c r="AL19" s="42"/>
      <c r="AM19" s="36"/>
      <c r="AN19" s="42"/>
      <c r="AO19" s="36"/>
      <c r="AP19" s="42"/>
      <c r="AQ19" s="42"/>
    </row>
    <row r="20" spans="1:43" x14ac:dyDescent="0.25">
      <c r="A20" s="53" t="s">
        <v>54</v>
      </c>
      <c r="B20" s="53" t="s">
        <v>55</v>
      </c>
      <c r="C20" s="53" t="s">
        <v>391</v>
      </c>
      <c r="D20" s="54">
        <v>28050025</v>
      </c>
      <c r="E20" s="56">
        <v>1979000</v>
      </c>
      <c r="F20" s="32">
        <f t="shared" si="0"/>
        <v>7.0552521789196271E-2</v>
      </c>
      <c r="G20" s="7">
        <v>7730903</v>
      </c>
      <c r="H20" s="32">
        <f t="shared" si="1"/>
        <v>0.27561126950867243</v>
      </c>
      <c r="I20" s="8"/>
      <c r="J20" s="32">
        <f t="shared" si="2"/>
        <v>0</v>
      </c>
      <c r="K20" s="8">
        <v>6686913</v>
      </c>
      <c r="L20" s="32">
        <f t="shared" si="3"/>
        <v>0.23839240784990387</v>
      </c>
      <c r="M20" s="11">
        <v>1.15649</v>
      </c>
      <c r="N20" s="34">
        <v>11653209</v>
      </c>
      <c r="O20" s="32">
        <f t="shared" si="4"/>
        <v>0.41544380085222743</v>
      </c>
      <c r="P20" s="40"/>
      <c r="Q20" s="41"/>
      <c r="R20" s="35"/>
      <c r="S20" s="43"/>
      <c r="T20" s="44"/>
      <c r="U20" s="36"/>
      <c r="V20" s="42"/>
      <c r="W20" s="36"/>
      <c r="X20" s="42"/>
      <c r="Y20" s="36"/>
      <c r="Z20" s="42"/>
      <c r="AA20" s="36"/>
      <c r="AB20" s="42"/>
      <c r="AC20" s="36"/>
      <c r="AD20" s="42"/>
      <c r="AE20" s="36"/>
      <c r="AF20" s="42"/>
      <c r="AG20" s="36"/>
      <c r="AH20" s="42"/>
      <c r="AI20" s="36"/>
      <c r="AJ20" s="42"/>
      <c r="AK20" s="36"/>
      <c r="AL20" s="42"/>
      <c r="AM20" s="36"/>
      <c r="AN20" s="42"/>
      <c r="AO20" s="36"/>
      <c r="AP20" s="42"/>
      <c r="AQ20" s="42"/>
    </row>
    <row r="21" spans="1:43" x14ac:dyDescent="0.25">
      <c r="A21" s="62" t="s">
        <v>56</v>
      </c>
      <c r="B21" s="62" t="s">
        <v>57</v>
      </c>
      <c r="C21" s="62" t="s">
        <v>392</v>
      </c>
      <c r="D21" s="60">
        <v>25332644</v>
      </c>
      <c r="E21" s="56">
        <v>5831000</v>
      </c>
      <c r="F21" s="32">
        <f t="shared" si="0"/>
        <v>0.23017731587748994</v>
      </c>
      <c r="G21" s="7">
        <v>0</v>
      </c>
      <c r="H21" s="32">
        <f t="shared" si="1"/>
        <v>0</v>
      </c>
      <c r="I21" s="8"/>
      <c r="J21" s="32">
        <f t="shared" si="2"/>
        <v>0</v>
      </c>
      <c r="K21" s="34">
        <v>7928673</v>
      </c>
      <c r="L21" s="32">
        <f t="shared" si="3"/>
        <v>0.3129824506277355</v>
      </c>
      <c r="M21" s="11">
        <v>1.1100000000000001</v>
      </c>
      <c r="N21" s="34">
        <v>11572971</v>
      </c>
      <c r="O21" s="32">
        <f t="shared" si="4"/>
        <v>0.45684023349477459</v>
      </c>
      <c r="P21" s="40"/>
      <c r="Q21" s="41"/>
      <c r="R21" s="35"/>
      <c r="S21" s="43"/>
      <c r="T21" s="44"/>
      <c r="U21" s="36"/>
      <c r="V21" s="42"/>
      <c r="W21" s="36"/>
      <c r="X21" s="42"/>
      <c r="Y21" s="36"/>
      <c r="Z21" s="42"/>
      <c r="AA21" s="36"/>
      <c r="AB21" s="42"/>
      <c r="AC21" s="36"/>
      <c r="AD21" s="42"/>
      <c r="AE21" s="36"/>
      <c r="AF21" s="42"/>
      <c r="AG21" s="36"/>
      <c r="AH21" s="42"/>
      <c r="AI21" s="36"/>
      <c r="AJ21" s="42"/>
      <c r="AK21" s="36"/>
      <c r="AL21" s="42"/>
      <c r="AM21" s="36"/>
      <c r="AN21" s="42"/>
      <c r="AO21" s="36"/>
      <c r="AP21" s="42"/>
      <c r="AQ21" s="42"/>
    </row>
    <row r="22" spans="1:43" x14ac:dyDescent="0.25">
      <c r="A22" s="62" t="s">
        <v>58</v>
      </c>
      <c r="B22" s="62" t="s">
        <v>59</v>
      </c>
      <c r="C22" s="62" t="s">
        <v>392</v>
      </c>
      <c r="D22" s="60">
        <v>67444018</v>
      </c>
      <c r="E22" s="56">
        <v>17495372</v>
      </c>
      <c r="F22" s="32">
        <f t="shared" si="0"/>
        <v>0.25940583789061916</v>
      </c>
      <c r="G22" s="7">
        <v>23868372</v>
      </c>
      <c r="H22" s="32">
        <f t="shared" si="1"/>
        <v>0.35389902185246436</v>
      </c>
      <c r="I22" s="8"/>
      <c r="J22" s="32">
        <f t="shared" si="2"/>
        <v>0</v>
      </c>
      <c r="K22" s="34">
        <v>3018542</v>
      </c>
      <c r="L22" s="32">
        <f t="shared" si="3"/>
        <v>4.475625992508335E-2</v>
      </c>
      <c r="M22" s="11">
        <v>1.21238</v>
      </c>
      <c r="N22" s="34">
        <v>23061732</v>
      </c>
      <c r="O22" s="32">
        <f t="shared" si="4"/>
        <v>0.34193888033183312</v>
      </c>
      <c r="P22" s="40"/>
      <c r="Q22" s="41"/>
      <c r="R22" s="35"/>
      <c r="S22" s="43"/>
      <c r="T22" s="35"/>
      <c r="U22" s="36"/>
      <c r="V22" s="42"/>
      <c r="W22" s="36"/>
      <c r="X22" s="42"/>
      <c r="Y22" s="36"/>
      <c r="Z22" s="42"/>
      <c r="AA22" s="36"/>
      <c r="AB22" s="42"/>
      <c r="AC22" s="36"/>
      <c r="AD22" s="42"/>
      <c r="AE22" s="36"/>
      <c r="AF22" s="42"/>
      <c r="AG22" s="36"/>
      <c r="AH22" s="42"/>
      <c r="AI22" s="36"/>
      <c r="AJ22" s="42"/>
      <c r="AK22" s="36"/>
      <c r="AL22" s="42"/>
      <c r="AM22" s="36"/>
      <c r="AN22" s="42"/>
      <c r="AO22" s="36"/>
      <c r="AP22" s="42"/>
      <c r="AQ22" s="42"/>
    </row>
    <row r="23" spans="1:43" x14ac:dyDescent="0.25">
      <c r="A23" s="62" t="s">
        <v>60</v>
      </c>
      <c r="B23" s="62" t="s">
        <v>61</v>
      </c>
      <c r="C23" s="62" t="s">
        <v>391</v>
      </c>
      <c r="D23" s="60">
        <v>28716767</v>
      </c>
      <c r="E23" s="56">
        <v>4928000</v>
      </c>
      <c r="F23" s="32">
        <f t="shared" si="0"/>
        <v>0.17160706147735921</v>
      </c>
      <c r="G23" s="7">
        <v>933832</v>
      </c>
      <c r="H23" s="32">
        <f t="shared" si="1"/>
        <v>3.2518702401283545E-2</v>
      </c>
      <c r="I23" s="8"/>
      <c r="J23" s="32">
        <f t="shared" si="2"/>
        <v>0</v>
      </c>
      <c r="K23" s="34">
        <v>12051694</v>
      </c>
      <c r="L23" s="32">
        <f t="shared" si="3"/>
        <v>0.41967447101548722</v>
      </c>
      <c r="M23" s="11">
        <v>1.1822999999999999</v>
      </c>
      <c r="N23" s="34">
        <v>10803241</v>
      </c>
      <c r="O23" s="32">
        <f t="shared" si="4"/>
        <v>0.37619976510587005</v>
      </c>
      <c r="P23" s="40"/>
      <c r="Q23" s="41"/>
      <c r="R23" s="35"/>
      <c r="S23" s="43"/>
      <c r="T23" s="44"/>
      <c r="U23" s="36"/>
      <c r="V23" s="42"/>
      <c r="W23" s="36"/>
      <c r="X23" s="42"/>
      <c r="Y23" s="36"/>
      <c r="Z23" s="42"/>
      <c r="AA23" s="36"/>
      <c r="AB23" s="42"/>
      <c r="AC23" s="36"/>
      <c r="AD23" s="42"/>
      <c r="AE23" s="36"/>
      <c r="AF23" s="42"/>
      <c r="AG23" s="36"/>
      <c r="AH23" s="42"/>
      <c r="AI23" s="36"/>
      <c r="AJ23" s="42"/>
      <c r="AK23" s="36"/>
      <c r="AL23" s="42"/>
      <c r="AM23" s="36"/>
      <c r="AN23" s="42"/>
      <c r="AO23" s="36"/>
      <c r="AP23" s="42"/>
      <c r="AQ23" s="42"/>
    </row>
    <row r="24" spans="1:43" x14ac:dyDescent="0.25">
      <c r="A24" s="62" t="s">
        <v>62</v>
      </c>
      <c r="B24" s="62" t="s">
        <v>63</v>
      </c>
      <c r="C24" s="62" t="s">
        <v>392</v>
      </c>
      <c r="D24" s="60">
        <v>30419321.960000001</v>
      </c>
      <c r="E24" s="56">
        <v>14450000</v>
      </c>
      <c r="F24" s="32">
        <f t="shared" si="0"/>
        <v>0.47502702456685525</v>
      </c>
      <c r="G24" s="7">
        <v>1220000</v>
      </c>
      <c r="H24" s="32">
        <f t="shared" si="1"/>
        <v>4.0106087887305429E-2</v>
      </c>
      <c r="I24" s="8"/>
      <c r="J24" s="32">
        <f t="shared" si="2"/>
        <v>0</v>
      </c>
      <c r="K24" s="34">
        <v>2106566</v>
      </c>
      <c r="L24" s="32">
        <f t="shared" si="3"/>
        <v>6.9250918964270033E-2</v>
      </c>
      <c r="M24" s="11">
        <v>1.05</v>
      </c>
      <c r="N24" s="34">
        <v>12642756</v>
      </c>
      <c r="O24" s="32">
        <f t="shared" si="4"/>
        <v>0.41561596989652294</v>
      </c>
      <c r="P24" s="40"/>
      <c r="Q24" s="41"/>
      <c r="R24" s="35"/>
      <c r="S24" s="43"/>
      <c r="T24" s="35"/>
      <c r="U24" s="36"/>
      <c r="V24" s="42"/>
      <c r="W24" s="36"/>
      <c r="X24" s="42"/>
      <c r="Y24" s="36"/>
      <c r="Z24" s="42"/>
      <c r="AA24" s="36"/>
      <c r="AB24" s="42"/>
      <c r="AC24" s="36"/>
      <c r="AD24" s="42"/>
      <c r="AE24" s="36"/>
      <c r="AF24" s="42"/>
      <c r="AG24" s="36"/>
      <c r="AH24" s="42"/>
      <c r="AI24" s="36"/>
      <c r="AJ24" s="42"/>
      <c r="AK24" s="36"/>
      <c r="AL24" s="42"/>
      <c r="AM24" s="36"/>
      <c r="AN24" s="42"/>
      <c r="AO24" s="36"/>
      <c r="AP24" s="42"/>
      <c r="AQ24" s="42"/>
    </row>
    <row r="25" spans="1:43" x14ac:dyDescent="0.25">
      <c r="A25" s="62" t="s">
        <v>64</v>
      </c>
      <c r="B25" s="62" t="s">
        <v>65</v>
      </c>
      <c r="C25" s="62" t="s">
        <v>391</v>
      </c>
      <c r="D25" s="60">
        <v>46170973</v>
      </c>
      <c r="E25" s="56">
        <v>20346000</v>
      </c>
      <c r="F25" s="32">
        <f t="shared" si="0"/>
        <v>0.44066647674936371</v>
      </c>
      <c r="G25" s="7">
        <v>0</v>
      </c>
      <c r="H25" s="32">
        <f t="shared" si="1"/>
        <v>0</v>
      </c>
      <c r="I25" s="8"/>
      <c r="J25" s="32">
        <f t="shared" si="2"/>
        <v>0</v>
      </c>
      <c r="K25" s="34">
        <v>9975835</v>
      </c>
      <c r="L25" s="32">
        <f t="shared" si="3"/>
        <v>0.21606291468018229</v>
      </c>
      <c r="M25" s="11">
        <v>1.0924499999999999</v>
      </c>
      <c r="N25" s="34">
        <v>15849138</v>
      </c>
      <c r="O25" s="32">
        <f t="shared" si="4"/>
        <v>0.34327060857045399</v>
      </c>
      <c r="P25" s="40"/>
      <c r="Q25" s="41"/>
      <c r="R25" s="35"/>
      <c r="S25" s="43"/>
      <c r="T25" s="44"/>
      <c r="U25" s="36"/>
      <c r="V25" s="44"/>
      <c r="W25" s="36"/>
      <c r="X25" s="42"/>
      <c r="Y25" s="36"/>
      <c r="Z25" s="42"/>
      <c r="AA25" s="36"/>
      <c r="AB25" s="42"/>
      <c r="AC25" s="36"/>
      <c r="AD25" s="42"/>
      <c r="AE25" s="36"/>
      <c r="AF25" s="42"/>
      <c r="AG25" s="36"/>
      <c r="AH25" s="42"/>
      <c r="AI25" s="36"/>
      <c r="AJ25" s="42"/>
      <c r="AK25" s="36"/>
      <c r="AL25" s="42"/>
      <c r="AM25" s="36"/>
      <c r="AN25" s="42"/>
      <c r="AO25" s="36"/>
      <c r="AP25" s="42"/>
      <c r="AQ25" s="42"/>
    </row>
    <row r="26" spans="1:43" x14ac:dyDescent="0.25">
      <c r="A26" s="62" t="s">
        <v>66</v>
      </c>
      <c r="B26" s="62" t="s">
        <v>67</v>
      </c>
      <c r="C26" s="62" t="s">
        <v>392</v>
      </c>
      <c r="D26" s="60">
        <v>33100577</v>
      </c>
      <c r="E26" s="56">
        <v>7436000</v>
      </c>
      <c r="F26" s="32">
        <f t="shared" si="0"/>
        <v>0.22464865189510141</v>
      </c>
      <c r="G26" s="7">
        <v>9825740</v>
      </c>
      <c r="H26" s="32">
        <f t="shared" si="1"/>
        <v>0.29684497644859786</v>
      </c>
      <c r="I26" s="8"/>
      <c r="J26" s="32">
        <f t="shared" si="2"/>
        <v>0</v>
      </c>
      <c r="K26" s="34">
        <v>3989303</v>
      </c>
      <c r="L26" s="32">
        <f t="shared" si="3"/>
        <v>0.12052064832585849</v>
      </c>
      <c r="M26" s="11">
        <v>1.105</v>
      </c>
      <c r="N26" s="34">
        <v>11849534</v>
      </c>
      <c r="O26" s="32">
        <f t="shared" si="4"/>
        <v>0.35798572333044226</v>
      </c>
      <c r="P26" s="40"/>
      <c r="Q26" s="41"/>
      <c r="R26" s="35"/>
      <c r="S26" s="43"/>
      <c r="T26" s="44"/>
      <c r="U26" s="36"/>
      <c r="V26" s="42"/>
      <c r="W26" s="36"/>
      <c r="X26" s="42"/>
      <c r="Y26" s="36"/>
      <c r="Z26" s="42"/>
      <c r="AA26" s="36"/>
      <c r="AB26" s="42"/>
      <c r="AC26" s="36"/>
      <c r="AD26" s="42"/>
      <c r="AE26" s="36"/>
      <c r="AF26" s="42"/>
      <c r="AG26" s="36"/>
      <c r="AH26" s="42"/>
      <c r="AI26" s="36"/>
      <c r="AJ26" s="42"/>
      <c r="AK26" s="36"/>
      <c r="AL26" s="42"/>
      <c r="AM26" s="36"/>
      <c r="AN26" s="42"/>
      <c r="AO26" s="36"/>
      <c r="AP26" s="42"/>
      <c r="AQ26" s="42"/>
    </row>
    <row r="27" spans="1:43" x14ac:dyDescent="0.25">
      <c r="A27" s="62" t="s">
        <v>68</v>
      </c>
      <c r="B27" s="62" t="s">
        <v>69</v>
      </c>
      <c r="C27" s="62" t="s">
        <v>391</v>
      </c>
      <c r="D27" s="60">
        <v>27364915</v>
      </c>
      <c r="E27" s="6">
        <v>6102000</v>
      </c>
      <c r="F27" s="32">
        <f t="shared" si="0"/>
        <v>0.22298625813381842</v>
      </c>
      <c r="G27" s="7">
        <v>0</v>
      </c>
      <c r="H27" s="32">
        <f t="shared" si="1"/>
        <v>0</v>
      </c>
      <c r="I27" s="8"/>
      <c r="J27" s="32">
        <f t="shared" si="2"/>
        <v>0</v>
      </c>
      <c r="K27" s="34">
        <v>11453338</v>
      </c>
      <c r="L27" s="32">
        <f t="shared" si="3"/>
        <v>0.41854096751259778</v>
      </c>
      <c r="M27" s="11">
        <v>1.0755300000000001</v>
      </c>
      <c r="N27" s="34">
        <v>9809577</v>
      </c>
      <c r="O27" s="32">
        <f t="shared" si="4"/>
        <v>0.35847277435358377</v>
      </c>
      <c r="P27" s="40"/>
      <c r="Q27" s="41"/>
      <c r="R27" s="35"/>
      <c r="S27" s="43"/>
      <c r="T27" s="44"/>
      <c r="U27" s="36"/>
      <c r="V27" s="44"/>
      <c r="W27" s="36"/>
      <c r="X27" s="42"/>
      <c r="Y27" s="36"/>
      <c r="Z27" s="42"/>
      <c r="AA27" s="36"/>
      <c r="AB27" s="42"/>
      <c r="AC27" s="36"/>
      <c r="AD27" s="42"/>
      <c r="AE27" s="36"/>
      <c r="AF27" s="42"/>
      <c r="AG27" s="36"/>
      <c r="AH27" s="42"/>
      <c r="AI27" s="36"/>
      <c r="AJ27" s="42"/>
      <c r="AK27" s="36"/>
      <c r="AL27" s="42"/>
      <c r="AM27" s="36"/>
      <c r="AN27" s="42"/>
      <c r="AO27" s="36"/>
      <c r="AP27" s="42"/>
      <c r="AQ27" s="42"/>
    </row>
    <row r="28" spans="1:43" x14ac:dyDescent="0.25">
      <c r="A28" s="53" t="s">
        <v>70</v>
      </c>
      <c r="B28" s="53" t="s">
        <v>71</v>
      </c>
      <c r="C28" s="53" t="s">
        <v>391</v>
      </c>
      <c r="D28" s="54">
        <v>26970933</v>
      </c>
      <c r="E28" s="6">
        <v>2698000</v>
      </c>
      <c r="F28" s="32">
        <f t="shared" si="0"/>
        <v>0.10003361767277387</v>
      </c>
      <c r="G28" s="7">
        <v>10196883</v>
      </c>
      <c r="H28" s="32">
        <f t="shared" si="1"/>
        <v>0.37806934598814212</v>
      </c>
      <c r="I28" s="8"/>
      <c r="J28" s="32">
        <f t="shared" si="2"/>
        <v>0</v>
      </c>
      <c r="K28" s="34">
        <v>3244117</v>
      </c>
      <c r="L28" s="32">
        <f t="shared" si="3"/>
        <v>0.12028197170635513</v>
      </c>
      <c r="M28" s="11">
        <v>1.15585</v>
      </c>
      <c r="N28" s="34">
        <v>10831933</v>
      </c>
      <c r="O28" s="32">
        <f t="shared" si="4"/>
        <v>0.40161506463272889</v>
      </c>
      <c r="P28" s="40"/>
      <c r="Q28" s="41"/>
      <c r="R28" s="35"/>
      <c r="S28" s="43"/>
      <c r="T28" s="44"/>
      <c r="U28" s="36"/>
      <c r="V28" s="42"/>
      <c r="W28" s="36"/>
      <c r="X28" s="42"/>
      <c r="Y28" s="36"/>
      <c r="Z28" s="42"/>
      <c r="AA28" s="36"/>
      <c r="AB28" s="42"/>
      <c r="AC28" s="36"/>
      <c r="AD28" s="42"/>
      <c r="AE28" s="36"/>
      <c r="AF28" s="42"/>
      <c r="AG28" s="36"/>
      <c r="AH28" s="42"/>
      <c r="AI28" s="36"/>
      <c r="AJ28" s="42"/>
      <c r="AK28" s="36"/>
      <c r="AL28" s="42"/>
      <c r="AM28" s="36"/>
      <c r="AN28" s="42"/>
      <c r="AO28" s="36"/>
      <c r="AP28" s="42"/>
      <c r="AQ28" s="42"/>
    </row>
    <row r="29" spans="1:43" x14ac:dyDescent="0.25">
      <c r="A29" s="53" t="s">
        <v>72</v>
      </c>
      <c r="B29" s="53" t="s">
        <v>73</v>
      </c>
      <c r="C29" s="53" t="s">
        <v>392</v>
      </c>
      <c r="D29" s="54">
        <v>22253509</v>
      </c>
      <c r="E29" s="6">
        <v>3814000</v>
      </c>
      <c r="F29" s="32">
        <f t="shared" si="0"/>
        <v>0.17138870099093137</v>
      </c>
      <c r="G29" s="7">
        <v>0</v>
      </c>
      <c r="H29" s="32">
        <f t="shared" si="1"/>
        <v>0</v>
      </c>
      <c r="I29" s="8"/>
      <c r="J29" s="32">
        <f t="shared" si="2"/>
        <v>0</v>
      </c>
      <c r="K29" s="34">
        <v>9412777</v>
      </c>
      <c r="L29" s="32">
        <f t="shared" si="3"/>
        <v>0.42297945011728261</v>
      </c>
      <c r="M29" s="11">
        <v>1.1000000000000001</v>
      </c>
      <c r="N29" s="34">
        <v>9026732</v>
      </c>
      <c r="O29" s="32">
        <f t="shared" si="4"/>
        <v>0.405631848891786</v>
      </c>
      <c r="P29" s="40"/>
      <c r="Q29" s="41"/>
      <c r="R29" s="35"/>
      <c r="S29" s="43"/>
      <c r="T29" s="35"/>
      <c r="U29" s="36"/>
      <c r="V29" s="44"/>
      <c r="W29" s="36"/>
      <c r="X29" s="42"/>
      <c r="Y29" s="36"/>
      <c r="Z29" s="42"/>
      <c r="AA29" s="36"/>
      <c r="AB29" s="42"/>
      <c r="AC29" s="36"/>
      <c r="AD29" s="42"/>
      <c r="AE29" s="36"/>
      <c r="AF29" s="42"/>
      <c r="AG29" s="36"/>
      <c r="AH29" s="42"/>
      <c r="AI29" s="36"/>
      <c r="AJ29" s="42"/>
      <c r="AK29" s="36"/>
      <c r="AL29" s="42"/>
      <c r="AM29" s="36"/>
      <c r="AN29" s="42"/>
      <c r="AO29" s="36"/>
      <c r="AP29" s="42"/>
      <c r="AQ29" s="42"/>
    </row>
    <row r="30" spans="1:43" x14ac:dyDescent="0.25">
      <c r="A30" s="53" t="s">
        <v>74</v>
      </c>
      <c r="B30" s="53" t="s">
        <v>75</v>
      </c>
      <c r="C30" s="53" t="s">
        <v>391</v>
      </c>
      <c r="D30" s="54">
        <v>17499657</v>
      </c>
      <c r="E30" s="6">
        <v>12000000</v>
      </c>
      <c r="F30" s="32">
        <f t="shared" si="0"/>
        <v>0.68572772597771492</v>
      </c>
      <c r="G30" s="7">
        <v>0</v>
      </c>
      <c r="H30" s="32">
        <f t="shared" si="1"/>
        <v>0</v>
      </c>
      <c r="I30" s="8"/>
      <c r="J30" s="32">
        <f t="shared" si="2"/>
        <v>0</v>
      </c>
      <c r="K30" s="34">
        <v>4805</v>
      </c>
      <c r="L30" s="32">
        <f t="shared" si="3"/>
        <v>2.7457681027690998E-4</v>
      </c>
      <c r="M30" s="11">
        <v>1.02</v>
      </c>
      <c r="N30" s="34">
        <v>5494852</v>
      </c>
      <c r="O30" s="32">
        <f t="shared" si="4"/>
        <v>0.31399769721200821</v>
      </c>
      <c r="P30" s="40"/>
      <c r="Q30" s="41"/>
      <c r="R30" s="35"/>
      <c r="S30" s="43"/>
      <c r="T30" s="35"/>
      <c r="U30" s="36"/>
      <c r="V30" s="42"/>
      <c r="W30" s="36"/>
      <c r="X30" s="42"/>
      <c r="Y30" s="36"/>
      <c r="Z30" s="42"/>
      <c r="AA30" s="36"/>
      <c r="AB30" s="42"/>
      <c r="AC30" s="36"/>
      <c r="AD30" s="42"/>
      <c r="AE30" s="36"/>
      <c r="AF30" s="42"/>
      <c r="AG30" s="36"/>
      <c r="AH30" s="42"/>
      <c r="AI30" s="36"/>
      <c r="AJ30" s="42"/>
      <c r="AK30" s="36"/>
      <c r="AL30" s="42"/>
      <c r="AM30" s="36"/>
      <c r="AN30" s="42"/>
      <c r="AO30" s="36"/>
      <c r="AP30" s="42"/>
      <c r="AQ30" s="42"/>
    </row>
    <row r="31" spans="1:43" x14ac:dyDescent="0.25">
      <c r="A31" s="53" t="s">
        <v>76</v>
      </c>
      <c r="B31" s="53" t="s">
        <v>77</v>
      </c>
      <c r="C31" s="53" t="s">
        <v>391</v>
      </c>
      <c r="D31" s="54">
        <v>76006089</v>
      </c>
      <c r="E31" s="6">
        <v>47244000</v>
      </c>
      <c r="F31" s="32">
        <f t="shared" si="0"/>
        <v>0.62158177879669618</v>
      </c>
      <c r="G31" s="7">
        <v>0</v>
      </c>
      <c r="H31" s="32">
        <f t="shared" si="1"/>
        <v>0</v>
      </c>
      <c r="I31" s="8"/>
      <c r="J31" s="32">
        <f t="shared" si="2"/>
        <v>0</v>
      </c>
      <c r="K31" s="34">
        <v>6305759</v>
      </c>
      <c r="L31" s="32">
        <f t="shared" si="3"/>
        <v>8.2963866223928456E-2</v>
      </c>
      <c r="M31" s="11">
        <v>0.99990000000000001</v>
      </c>
      <c r="N31" s="34">
        <v>22456330</v>
      </c>
      <c r="O31" s="32">
        <f t="shared" si="4"/>
        <v>0.29545435497937539</v>
      </c>
      <c r="P31" s="40"/>
      <c r="Q31" s="41"/>
      <c r="R31" s="35"/>
      <c r="S31" s="43"/>
      <c r="T31" s="44"/>
      <c r="U31" s="36"/>
      <c r="V31" s="44"/>
      <c r="W31" s="36"/>
      <c r="X31" s="42"/>
      <c r="Y31" s="36"/>
      <c r="Z31" s="42"/>
      <c r="AA31" s="36"/>
      <c r="AB31" s="42"/>
      <c r="AC31" s="36"/>
      <c r="AD31" s="42"/>
      <c r="AE31" s="36"/>
      <c r="AF31" s="42"/>
      <c r="AG31" s="36"/>
      <c r="AH31" s="42"/>
      <c r="AI31" s="36"/>
      <c r="AJ31" s="42"/>
      <c r="AK31" s="36"/>
      <c r="AL31" s="42"/>
      <c r="AM31" s="36"/>
      <c r="AN31" s="42"/>
      <c r="AO31" s="36"/>
      <c r="AP31" s="42"/>
      <c r="AQ31" s="42"/>
    </row>
    <row r="32" spans="1:43" x14ac:dyDescent="0.25">
      <c r="A32" s="53" t="s">
        <v>78</v>
      </c>
      <c r="B32" s="53" t="s">
        <v>79</v>
      </c>
      <c r="C32" s="53" t="s">
        <v>391</v>
      </c>
      <c r="D32" s="54">
        <v>25217815</v>
      </c>
      <c r="E32" s="6">
        <v>1861000</v>
      </c>
      <c r="F32" s="32">
        <f t="shared" si="0"/>
        <v>7.379703594462883E-2</v>
      </c>
      <c r="G32" s="7">
        <v>0</v>
      </c>
      <c r="H32" s="32">
        <f t="shared" si="1"/>
        <v>0</v>
      </c>
      <c r="I32" s="8">
        <v>6257000</v>
      </c>
      <c r="J32" s="32">
        <f t="shared" si="2"/>
        <v>0.24811824497879773</v>
      </c>
      <c r="K32" s="34">
        <v>7604926</v>
      </c>
      <c r="L32" s="32">
        <f t="shared" si="3"/>
        <v>0.30156958483516516</v>
      </c>
      <c r="M32" s="11">
        <v>1.10775</v>
      </c>
      <c r="N32" s="34">
        <v>9494889</v>
      </c>
      <c r="O32" s="32">
        <f t="shared" si="4"/>
        <v>0.37651513424140831</v>
      </c>
      <c r="P32" s="40"/>
      <c r="Q32" s="41"/>
      <c r="R32" s="35"/>
      <c r="S32" s="43"/>
      <c r="T32" s="44"/>
      <c r="U32" s="36"/>
      <c r="V32" s="42"/>
      <c r="W32" s="36"/>
      <c r="X32" s="42"/>
      <c r="Y32" s="36"/>
      <c r="Z32" s="42"/>
      <c r="AA32" s="36"/>
      <c r="AB32" s="42"/>
      <c r="AC32" s="36"/>
      <c r="AD32" s="42"/>
      <c r="AE32" s="36"/>
      <c r="AF32" s="42"/>
      <c r="AG32" s="36"/>
      <c r="AH32" s="42"/>
      <c r="AI32" s="36"/>
      <c r="AJ32" s="42"/>
      <c r="AK32" s="36"/>
      <c r="AL32" s="42"/>
      <c r="AM32" s="36"/>
      <c r="AN32" s="42"/>
      <c r="AO32" s="36"/>
      <c r="AP32" s="42"/>
      <c r="AQ32" s="42"/>
    </row>
    <row r="33" spans="1:43" x14ac:dyDescent="0.25">
      <c r="A33" s="53" t="s">
        <v>80</v>
      </c>
      <c r="B33" s="53" t="s">
        <v>81</v>
      </c>
      <c r="C33" s="53" t="s">
        <v>391</v>
      </c>
      <c r="D33" s="54">
        <v>13171372</v>
      </c>
      <c r="E33" s="6">
        <v>2167000</v>
      </c>
      <c r="F33" s="32">
        <f t="shared" si="0"/>
        <v>0.16452348320281288</v>
      </c>
      <c r="G33" s="7">
        <v>179696</v>
      </c>
      <c r="H33" s="32">
        <f t="shared" si="1"/>
        <v>1.3642921937061682E-2</v>
      </c>
      <c r="I33" s="8"/>
      <c r="J33" s="32">
        <f t="shared" si="2"/>
        <v>0</v>
      </c>
      <c r="K33" s="34">
        <v>5891775</v>
      </c>
      <c r="L33" s="32">
        <f t="shared" si="3"/>
        <v>0.44731672600242406</v>
      </c>
      <c r="M33" s="11">
        <v>1.07707</v>
      </c>
      <c r="N33" s="34">
        <v>4932901</v>
      </c>
      <c r="O33" s="32">
        <f t="shared" si="4"/>
        <v>0.37451686885770136</v>
      </c>
      <c r="P33" s="40"/>
      <c r="Q33" s="41"/>
      <c r="R33" s="35"/>
      <c r="S33" s="43"/>
      <c r="T33" s="44"/>
      <c r="U33" s="36"/>
      <c r="V33" s="44"/>
      <c r="W33" s="36"/>
      <c r="X33" s="42"/>
      <c r="Y33" s="36"/>
      <c r="Z33" s="42"/>
      <c r="AA33" s="36"/>
      <c r="AB33" s="42"/>
      <c r="AC33" s="36"/>
      <c r="AD33" s="42"/>
      <c r="AE33" s="36"/>
      <c r="AF33" s="42"/>
      <c r="AG33" s="36"/>
      <c r="AH33" s="42"/>
      <c r="AI33" s="36"/>
      <c r="AJ33" s="42"/>
      <c r="AK33" s="36"/>
      <c r="AL33" s="42"/>
      <c r="AM33" s="36"/>
      <c r="AN33" s="42"/>
      <c r="AO33" s="36"/>
      <c r="AP33" s="42"/>
      <c r="AQ33" s="42"/>
    </row>
    <row r="34" spans="1:43" x14ac:dyDescent="0.25">
      <c r="A34" s="53" t="s">
        <v>82</v>
      </c>
      <c r="B34" s="53" t="s">
        <v>83</v>
      </c>
      <c r="C34" s="53" t="s">
        <v>391</v>
      </c>
      <c r="D34" s="54">
        <v>22119947</v>
      </c>
      <c r="E34" s="6">
        <v>8735153</v>
      </c>
      <c r="F34" s="32">
        <f t="shared" si="0"/>
        <v>0.39489936390896418</v>
      </c>
      <c r="G34" s="7">
        <v>5948227</v>
      </c>
      <c r="H34" s="32">
        <f t="shared" si="1"/>
        <v>0.2689078323741011</v>
      </c>
      <c r="I34" s="8"/>
      <c r="J34" s="32">
        <f t="shared" si="2"/>
        <v>0</v>
      </c>
      <c r="K34" s="34">
        <v>645907</v>
      </c>
      <c r="L34" s="32">
        <f t="shared" si="3"/>
        <v>2.920020558819603E-2</v>
      </c>
      <c r="M34" s="11">
        <v>1.01</v>
      </c>
      <c r="N34" s="34">
        <v>6790660</v>
      </c>
      <c r="O34" s="32">
        <f t="shared" si="4"/>
        <v>0.30699259812873875</v>
      </c>
      <c r="P34" s="40"/>
      <c r="Q34" s="41"/>
      <c r="R34" s="35"/>
      <c r="S34" s="43"/>
      <c r="T34" s="35"/>
      <c r="U34" s="36"/>
      <c r="V34" s="35"/>
      <c r="W34" s="43"/>
      <c r="X34" s="42"/>
      <c r="Y34" s="36"/>
      <c r="Z34" s="42"/>
      <c r="AA34" s="36"/>
      <c r="AB34" s="42"/>
      <c r="AC34" s="36"/>
      <c r="AD34" s="42"/>
      <c r="AE34" s="36"/>
      <c r="AF34" s="42"/>
      <c r="AG34" s="36"/>
      <c r="AH34" s="42"/>
      <c r="AI34" s="36"/>
      <c r="AJ34" s="42"/>
      <c r="AK34" s="36"/>
      <c r="AL34" s="42"/>
      <c r="AM34" s="36"/>
      <c r="AN34" s="42"/>
      <c r="AO34" s="36"/>
      <c r="AP34" s="42"/>
      <c r="AQ34" s="42"/>
    </row>
    <row r="35" spans="1:43" x14ac:dyDescent="0.25">
      <c r="A35" s="53" t="s">
        <v>84</v>
      </c>
      <c r="B35" s="53" t="s">
        <v>85</v>
      </c>
      <c r="C35" s="53" t="s">
        <v>391</v>
      </c>
      <c r="D35" s="54">
        <v>61286288</v>
      </c>
      <c r="E35" s="6">
        <v>7427000</v>
      </c>
      <c r="F35" s="32">
        <f t="shared" si="0"/>
        <v>0.12118534573345346</v>
      </c>
      <c r="G35" s="7">
        <v>25570834</v>
      </c>
      <c r="H35" s="32">
        <f t="shared" si="1"/>
        <v>0.41723580974589292</v>
      </c>
      <c r="I35" s="8"/>
      <c r="J35" s="32">
        <f t="shared" si="2"/>
        <v>0</v>
      </c>
      <c r="K35" s="34">
        <v>3031694</v>
      </c>
      <c r="L35" s="32">
        <f t="shared" si="3"/>
        <v>4.9467737383605284E-2</v>
      </c>
      <c r="M35" s="11">
        <v>1.21421</v>
      </c>
      <c r="N35" s="34">
        <v>25256760</v>
      </c>
      <c r="O35" s="32">
        <f t="shared" si="4"/>
        <v>0.41211110713704835</v>
      </c>
      <c r="P35" s="40"/>
      <c r="Q35" s="41"/>
      <c r="R35" s="35"/>
      <c r="S35" s="43"/>
      <c r="T35" s="44"/>
      <c r="U35" s="36"/>
      <c r="V35" s="42"/>
      <c r="W35" s="36"/>
      <c r="X35" s="42"/>
      <c r="Y35" s="36"/>
      <c r="Z35" s="42"/>
      <c r="AA35" s="36"/>
      <c r="AB35" s="42"/>
      <c r="AC35" s="36"/>
      <c r="AD35" s="42"/>
      <c r="AE35" s="36"/>
      <c r="AF35" s="42"/>
      <c r="AG35" s="36"/>
      <c r="AH35" s="42"/>
      <c r="AI35" s="36"/>
      <c r="AJ35" s="42"/>
      <c r="AK35" s="36"/>
      <c r="AL35" s="42"/>
      <c r="AM35" s="36"/>
      <c r="AN35" s="42"/>
      <c r="AO35" s="36"/>
      <c r="AP35" s="42"/>
      <c r="AQ35" s="42"/>
    </row>
    <row r="36" spans="1:43" x14ac:dyDescent="0.25">
      <c r="A36" s="53" t="s">
        <v>86</v>
      </c>
      <c r="B36" s="53" t="s">
        <v>87</v>
      </c>
      <c r="C36" s="53" t="s">
        <v>391</v>
      </c>
      <c r="D36" s="54">
        <v>58890361</v>
      </c>
      <c r="E36" s="6">
        <v>8651000</v>
      </c>
      <c r="F36" s="32">
        <f t="shared" si="0"/>
        <v>0.14690010135954168</v>
      </c>
      <c r="G36" s="7">
        <v>22695505</v>
      </c>
      <c r="H36" s="32">
        <f t="shared" si="1"/>
        <v>0.38538573400832099</v>
      </c>
      <c r="I36" s="8"/>
      <c r="J36" s="32">
        <f t="shared" si="2"/>
        <v>0</v>
      </c>
      <c r="K36" s="34">
        <v>3250212</v>
      </c>
      <c r="L36" s="32">
        <f t="shared" si="3"/>
        <v>5.5190899576927369E-2</v>
      </c>
      <c r="M36" s="11">
        <v>1.2139800000000001</v>
      </c>
      <c r="N36" s="34">
        <v>24293644</v>
      </c>
      <c r="O36" s="32">
        <f t="shared" si="4"/>
        <v>0.41252326505520998</v>
      </c>
      <c r="P36" s="40"/>
      <c r="Q36" s="41"/>
      <c r="R36" s="35"/>
      <c r="S36" s="43"/>
      <c r="T36" s="44"/>
      <c r="U36" s="36"/>
      <c r="V36" s="42"/>
      <c r="W36" s="36"/>
      <c r="X36" s="42"/>
      <c r="Y36" s="36"/>
      <c r="Z36" s="42"/>
      <c r="AA36" s="36"/>
      <c r="AB36" s="42"/>
      <c r="AC36" s="36"/>
      <c r="AD36" s="42"/>
      <c r="AE36" s="36"/>
      <c r="AF36" s="42"/>
      <c r="AG36" s="36"/>
      <c r="AH36" s="42"/>
      <c r="AI36" s="36"/>
      <c r="AJ36" s="42"/>
      <c r="AK36" s="36"/>
      <c r="AL36" s="42"/>
      <c r="AM36" s="36"/>
      <c r="AN36" s="42"/>
      <c r="AO36" s="36"/>
      <c r="AP36" s="42"/>
      <c r="AQ36" s="42"/>
    </row>
    <row r="37" spans="1:43" x14ac:dyDescent="0.25">
      <c r="A37" s="53" t="s">
        <v>88</v>
      </c>
      <c r="B37" s="53" t="s">
        <v>89</v>
      </c>
      <c r="C37" s="53" t="s">
        <v>391</v>
      </c>
      <c r="D37" s="54">
        <v>82155760</v>
      </c>
      <c r="E37" s="6">
        <v>15049000</v>
      </c>
      <c r="F37" s="32">
        <f t="shared" si="0"/>
        <v>0.18317644435399294</v>
      </c>
      <c r="G37" s="7">
        <v>29993663</v>
      </c>
      <c r="H37" s="32">
        <f t="shared" si="1"/>
        <v>0.36508289863060117</v>
      </c>
      <c r="I37" s="8"/>
      <c r="J37" s="32">
        <f t="shared" si="2"/>
        <v>0</v>
      </c>
      <c r="K37" s="34">
        <v>3680000</v>
      </c>
      <c r="L37" s="32">
        <f t="shared" si="3"/>
        <v>4.4792963999115823E-2</v>
      </c>
      <c r="M37" s="11">
        <v>1.21624</v>
      </c>
      <c r="N37" s="34">
        <v>33433097</v>
      </c>
      <c r="O37" s="32">
        <f t="shared" si="4"/>
        <v>0.40694769301629002</v>
      </c>
      <c r="P37" s="40"/>
      <c r="Q37" s="41"/>
      <c r="R37" s="35"/>
      <c r="S37" s="43"/>
      <c r="T37" s="44"/>
      <c r="U37" s="36"/>
      <c r="V37" s="42"/>
      <c r="W37" s="36"/>
      <c r="X37" s="42"/>
      <c r="Y37" s="36"/>
      <c r="Z37" s="42"/>
      <c r="AA37" s="36"/>
      <c r="AB37" s="42"/>
      <c r="AC37" s="36"/>
      <c r="AD37" s="42"/>
      <c r="AE37" s="36"/>
      <c r="AF37" s="42"/>
      <c r="AG37" s="36"/>
      <c r="AH37" s="42"/>
      <c r="AI37" s="36"/>
      <c r="AJ37" s="42"/>
      <c r="AK37" s="36"/>
      <c r="AL37" s="42"/>
      <c r="AM37" s="36"/>
      <c r="AN37" s="42"/>
      <c r="AO37" s="36"/>
      <c r="AP37" s="42"/>
      <c r="AQ37" s="42"/>
    </row>
    <row r="38" spans="1:43" x14ac:dyDescent="0.25">
      <c r="A38" s="53" t="s">
        <v>90</v>
      </c>
      <c r="B38" s="53" t="s">
        <v>91</v>
      </c>
      <c r="C38" s="53" t="s">
        <v>391</v>
      </c>
      <c r="D38" s="54">
        <v>143715676</v>
      </c>
      <c r="E38" s="6">
        <v>26123000</v>
      </c>
      <c r="F38" s="32">
        <f t="shared" si="0"/>
        <v>0.18176861931192531</v>
      </c>
      <c r="G38" s="7">
        <v>55220976</v>
      </c>
      <c r="H38" s="32">
        <f t="shared" si="1"/>
        <v>0.38423766659943204</v>
      </c>
      <c r="I38" s="8"/>
      <c r="J38" s="32">
        <f t="shared" si="2"/>
        <v>0</v>
      </c>
      <c r="K38" s="34">
        <v>2810100</v>
      </c>
      <c r="L38" s="32">
        <f t="shared" si="3"/>
        <v>1.9553190564959664E-2</v>
      </c>
      <c r="M38" s="11">
        <v>1.21722</v>
      </c>
      <c r="N38" s="34">
        <v>59561600</v>
      </c>
      <c r="O38" s="32">
        <f t="shared" si="4"/>
        <v>0.41444052352368299</v>
      </c>
      <c r="P38" s="40"/>
      <c r="Q38" s="41"/>
      <c r="R38" s="35"/>
      <c r="S38" s="43"/>
      <c r="T38" s="44"/>
      <c r="U38" s="36"/>
      <c r="V38" s="42"/>
      <c r="W38" s="36"/>
      <c r="X38" s="42"/>
      <c r="Y38" s="36"/>
      <c r="Z38" s="42"/>
      <c r="AA38" s="36"/>
      <c r="AB38" s="42"/>
      <c r="AC38" s="36"/>
      <c r="AD38" s="42"/>
      <c r="AE38" s="36"/>
      <c r="AF38" s="42"/>
      <c r="AG38" s="36"/>
      <c r="AH38" s="42"/>
      <c r="AI38" s="36"/>
      <c r="AJ38" s="42"/>
      <c r="AK38" s="36"/>
      <c r="AL38" s="42"/>
      <c r="AM38" s="36"/>
      <c r="AN38" s="42"/>
      <c r="AO38" s="36"/>
      <c r="AP38" s="42"/>
      <c r="AQ38" s="42"/>
    </row>
    <row r="39" spans="1:43" x14ac:dyDescent="0.25">
      <c r="A39" s="53" t="s">
        <v>92</v>
      </c>
      <c r="B39" s="53" t="s">
        <v>93</v>
      </c>
      <c r="C39" s="53" t="s">
        <v>391</v>
      </c>
      <c r="D39" s="54">
        <v>50173832</v>
      </c>
      <c r="E39" s="6">
        <v>7713000</v>
      </c>
      <c r="F39" s="32">
        <f t="shared" si="0"/>
        <v>0.15372555159829132</v>
      </c>
      <c r="G39" s="7">
        <v>20594517</v>
      </c>
      <c r="H39" s="32">
        <f t="shared" si="1"/>
        <v>0.41046330684887694</v>
      </c>
      <c r="I39" s="8"/>
      <c r="J39" s="32">
        <f t="shared" si="2"/>
        <v>0</v>
      </c>
      <c r="K39" s="34">
        <v>2180590</v>
      </c>
      <c r="L39" s="32">
        <f t="shared" si="3"/>
        <v>4.3460702782279016E-2</v>
      </c>
      <c r="M39" s="11">
        <v>1.2115</v>
      </c>
      <c r="N39" s="34">
        <v>19685725</v>
      </c>
      <c r="O39" s="32">
        <f t="shared" si="4"/>
        <v>0.39235043877055276</v>
      </c>
      <c r="P39" s="40"/>
      <c r="Q39" s="41"/>
      <c r="R39" s="35"/>
      <c r="S39" s="43"/>
      <c r="T39" s="44"/>
      <c r="U39" s="36"/>
      <c r="V39" s="42"/>
      <c r="W39" s="36"/>
      <c r="X39" s="42"/>
      <c r="Y39" s="36"/>
      <c r="Z39" s="42"/>
      <c r="AA39" s="36"/>
      <c r="AB39" s="42"/>
      <c r="AC39" s="36"/>
      <c r="AD39" s="42"/>
      <c r="AE39" s="36"/>
      <c r="AF39" s="42"/>
      <c r="AG39" s="36"/>
      <c r="AH39" s="42"/>
      <c r="AI39" s="36"/>
      <c r="AJ39" s="42"/>
      <c r="AK39" s="36"/>
      <c r="AL39" s="42"/>
      <c r="AM39" s="36"/>
      <c r="AN39" s="42"/>
      <c r="AO39" s="36"/>
      <c r="AP39" s="42"/>
      <c r="AQ39" s="42"/>
    </row>
    <row r="40" spans="1:43" x14ac:dyDescent="0.25">
      <c r="A40" s="53" t="s">
        <v>94</v>
      </c>
      <c r="B40" s="53" t="s">
        <v>95</v>
      </c>
      <c r="C40" s="53" t="s">
        <v>391</v>
      </c>
      <c r="D40" s="54">
        <v>105291623</v>
      </c>
      <c r="E40" s="6">
        <v>20854000</v>
      </c>
      <c r="F40" s="32">
        <f t="shared" si="0"/>
        <v>0.19805944106303688</v>
      </c>
      <c r="G40" s="7">
        <v>35949825</v>
      </c>
      <c r="H40" s="32">
        <f t="shared" si="1"/>
        <v>0.34143100823889855</v>
      </c>
      <c r="I40" s="8"/>
      <c r="J40" s="32">
        <f t="shared" si="2"/>
        <v>0</v>
      </c>
      <c r="K40" s="34">
        <v>2970100</v>
      </c>
      <c r="L40" s="32">
        <f t="shared" si="3"/>
        <v>2.8208321947891333E-2</v>
      </c>
      <c r="M40" s="11">
        <v>1.2166699999999999</v>
      </c>
      <c r="N40" s="34">
        <v>45517698</v>
      </c>
      <c r="O40" s="32">
        <f t="shared" si="4"/>
        <v>0.43230122875017324</v>
      </c>
      <c r="P40" s="40"/>
      <c r="Q40" s="41"/>
      <c r="R40" s="35"/>
      <c r="S40" s="43"/>
      <c r="T40" s="44"/>
      <c r="U40" s="36"/>
      <c r="V40" s="42"/>
      <c r="W40" s="36"/>
      <c r="X40" s="42"/>
      <c r="Y40" s="36"/>
      <c r="Z40" s="42"/>
      <c r="AA40" s="36"/>
      <c r="AB40" s="42"/>
      <c r="AC40" s="36"/>
      <c r="AD40" s="42"/>
      <c r="AE40" s="36"/>
      <c r="AF40" s="42"/>
      <c r="AG40" s="36"/>
      <c r="AH40" s="42"/>
      <c r="AI40" s="36"/>
      <c r="AJ40" s="42"/>
      <c r="AK40" s="36"/>
      <c r="AL40" s="42"/>
      <c r="AM40" s="36"/>
      <c r="AN40" s="42"/>
      <c r="AO40" s="36"/>
      <c r="AP40" s="42"/>
      <c r="AQ40" s="42"/>
    </row>
    <row r="41" spans="1:43" x14ac:dyDescent="0.25">
      <c r="A41" s="53" t="s">
        <v>96</v>
      </c>
      <c r="B41" s="53" t="s">
        <v>97</v>
      </c>
      <c r="C41" s="53" t="s">
        <v>391</v>
      </c>
      <c r="D41" s="54">
        <v>68784987</v>
      </c>
      <c r="E41" s="6">
        <v>10095000</v>
      </c>
      <c r="F41" s="32">
        <f t="shared" si="0"/>
        <v>0.14676167635242848</v>
      </c>
      <c r="G41" s="7">
        <v>24309224</v>
      </c>
      <c r="H41" s="32">
        <f t="shared" si="1"/>
        <v>0.35340886231467922</v>
      </c>
      <c r="I41" s="8"/>
      <c r="J41" s="32">
        <f t="shared" si="2"/>
        <v>0</v>
      </c>
      <c r="K41" s="34">
        <v>3290917</v>
      </c>
      <c r="L41" s="32">
        <f t="shared" si="3"/>
        <v>4.7843535973918265E-2</v>
      </c>
      <c r="M41" s="11">
        <v>1.21519</v>
      </c>
      <c r="N41" s="34">
        <v>31089846</v>
      </c>
      <c r="O41" s="32">
        <f t="shared" si="4"/>
        <v>0.45198592535897403</v>
      </c>
      <c r="P41" s="40"/>
      <c r="Q41" s="41"/>
      <c r="R41" s="35"/>
      <c r="S41" s="43"/>
      <c r="T41" s="35"/>
      <c r="U41" s="36"/>
      <c r="V41" s="42"/>
      <c r="W41" s="36"/>
      <c r="X41" s="42"/>
      <c r="Y41" s="36"/>
      <c r="Z41" s="42"/>
      <c r="AA41" s="36"/>
      <c r="AB41" s="42"/>
      <c r="AC41" s="36"/>
      <c r="AD41" s="42"/>
      <c r="AE41" s="36"/>
      <c r="AF41" s="42"/>
      <c r="AG41" s="36"/>
      <c r="AH41" s="42"/>
      <c r="AI41" s="36"/>
      <c r="AJ41" s="42"/>
      <c r="AK41" s="36"/>
      <c r="AL41" s="42"/>
      <c r="AM41" s="36"/>
      <c r="AN41" s="42"/>
      <c r="AO41" s="36"/>
      <c r="AP41" s="42"/>
      <c r="AQ41" s="42"/>
    </row>
    <row r="42" spans="1:43" x14ac:dyDescent="0.25">
      <c r="A42" s="53" t="s">
        <v>98</v>
      </c>
      <c r="B42" s="53" t="s">
        <v>99</v>
      </c>
      <c r="C42" s="53" t="s">
        <v>391</v>
      </c>
      <c r="D42" s="54">
        <v>116354397</v>
      </c>
      <c r="E42" s="6">
        <v>23442000</v>
      </c>
      <c r="F42" s="32">
        <f t="shared" si="0"/>
        <v>0.2014706844297427</v>
      </c>
      <c r="G42" s="7">
        <v>41191337</v>
      </c>
      <c r="H42" s="32">
        <f t="shared" si="1"/>
        <v>0.35401616150354853</v>
      </c>
      <c r="I42" s="8"/>
      <c r="J42" s="32">
        <f t="shared" si="2"/>
        <v>0</v>
      </c>
      <c r="K42" s="34">
        <v>2240100</v>
      </c>
      <c r="L42" s="32">
        <f t="shared" si="3"/>
        <v>1.9252388029650482E-2</v>
      </c>
      <c r="M42" s="11">
        <v>1.2161900000000001</v>
      </c>
      <c r="N42" s="34">
        <v>49480960</v>
      </c>
      <c r="O42" s="32">
        <f t="shared" si="4"/>
        <v>0.42526076603705831</v>
      </c>
      <c r="P42" s="40"/>
      <c r="Q42" s="41"/>
      <c r="R42" s="35"/>
      <c r="S42" s="43"/>
      <c r="T42" s="44"/>
      <c r="U42" s="36"/>
      <c r="V42" s="42"/>
      <c r="W42" s="36"/>
      <c r="X42" s="42"/>
      <c r="Y42" s="36"/>
      <c r="Z42" s="42"/>
      <c r="AA42" s="36"/>
      <c r="AB42" s="42"/>
      <c r="AC42" s="36"/>
      <c r="AD42" s="42"/>
      <c r="AE42" s="36"/>
      <c r="AF42" s="42"/>
      <c r="AG42" s="36"/>
      <c r="AH42" s="42"/>
      <c r="AI42" s="36"/>
      <c r="AJ42" s="42"/>
      <c r="AK42" s="36"/>
      <c r="AL42" s="42"/>
      <c r="AM42" s="36"/>
      <c r="AN42" s="42"/>
      <c r="AO42" s="36"/>
      <c r="AP42" s="42"/>
      <c r="AQ42" s="42"/>
    </row>
    <row r="43" spans="1:43" x14ac:dyDescent="0.25">
      <c r="A43" s="53" t="s">
        <v>100</v>
      </c>
      <c r="B43" s="53" t="s">
        <v>101</v>
      </c>
      <c r="C43" s="53" t="s">
        <v>391</v>
      </c>
      <c r="D43" s="54">
        <v>32409038</v>
      </c>
      <c r="E43" s="6">
        <v>2795000</v>
      </c>
      <c r="F43" s="32">
        <f t="shared" si="0"/>
        <v>8.6241375013969862E-2</v>
      </c>
      <c r="G43" s="7">
        <v>14738496</v>
      </c>
      <c r="H43" s="32">
        <f t="shared" si="1"/>
        <v>0.45476499487581212</v>
      </c>
      <c r="I43" s="8"/>
      <c r="J43" s="32">
        <f t="shared" si="2"/>
        <v>0</v>
      </c>
      <c r="K43" s="34">
        <v>1227957</v>
      </c>
      <c r="L43" s="32">
        <f t="shared" si="3"/>
        <v>3.7889338153141106E-2</v>
      </c>
      <c r="M43" s="11">
        <v>1.2110000000000001</v>
      </c>
      <c r="N43" s="34">
        <v>13647585</v>
      </c>
      <c r="O43" s="32">
        <f t="shared" si="4"/>
        <v>0.42110429195707694</v>
      </c>
      <c r="P43" s="40"/>
      <c r="Q43" s="41"/>
      <c r="R43" s="35"/>
      <c r="S43" s="43"/>
      <c r="T43" s="44"/>
      <c r="U43" s="36"/>
      <c r="V43" s="42"/>
      <c r="W43" s="36"/>
      <c r="X43" s="42"/>
      <c r="Y43" s="36"/>
      <c r="Z43" s="42"/>
      <c r="AA43" s="36"/>
      <c r="AB43" s="42"/>
      <c r="AC43" s="36"/>
      <c r="AD43" s="42"/>
      <c r="AE43" s="36"/>
      <c r="AF43" s="42"/>
      <c r="AG43" s="36"/>
      <c r="AH43" s="42"/>
      <c r="AI43" s="36"/>
      <c r="AJ43" s="42"/>
      <c r="AK43" s="36"/>
      <c r="AL43" s="42"/>
      <c r="AM43" s="36"/>
      <c r="AN43" s="42"/>
      <c r="AO43" s="36"/>
      <c r="AP43" s="42"/>
      <c r="AQ43" s="42"/>
    </row>
    <row r="44" spans="1:43" x14ac:dyDescent="0.25">
      <c r="A44" s="53" t="s">
        <v>102</v>
      </c>
      <c r="B44" s="53" t="s">
        <v>103</v>
      </c>
      <c r="C44" s="53" t="s">
        <v>391</v>
      </c>
      <c r="D44" s="54">
        <v>60653505</v>
      </c>
      <c r="E44" s="6">
        <v>8983000</v>
      </c>
      <c r="F44" s="32">
        <f t="shared" si="0"/>
        <v>0.14810355972008543</v>
      </c>
      <c r="G44" s="7">
        <v>23601152</v>
      </c>
      <c r="H44" s="32">
        <f t="shared" si="1"/>
        <v>0.38911439660412039</v>
      </c>
      <c r="I44" s="8"/>
      <c r="J44" s="32">
        <f t="shared" si="2"/>
        <v>0</v>
      </c>
      <c r="K44" s="34">
        <v>3165768</v>
      </c>
      <c r="L44" s="32">
        <f t="shared" si="3"/>
        <v>5.2194312595784859E-2</v>
      </c>
      <c r="M44" s="11">
        <v>1.2150000000000001</v>
      </c>
      <c r="N44" s="34">
        <v>24903585</v>
      </c>
      <c r="O44" s="32">
        <f t="shared" si="4"/>
        <v>0.41058773108000929</v>
      </c>
      <c r="P44" s="40"/>
      <c r="Q44" s="41"/>
      <c r="R44" s="35"/>
      <c r="S44" s="43"/>
      <c r="T44" s="44"/>
      <c r="U44" s="36"/>
      <c r="V44" s="42"/>
      <c r="W44" s="36"/>
      <c r="X44" s="42"/>
      <c r="Y44" s="36"/>
      <c r="Z44" s="42"/>
      <c r="AA44" s="36"/>
      <c r="AB44" s="42"/>
      <c r="AC44" s="36"/>
      <c r="AD44" s="42"/>
      <c r="AE44" s="36"/>
      <c r="AF44" s="42"/>
      <c r="AG44" s="36"/>
      <c r="AH44" s="42"/>
      <c r="AI44" s="36"/>
      <c r="AJ44" s="42"/>
      <c r="AK44" s="36"/>
      <c r="AL44" s="42"/>
      <c r="AM44" s="36"/>
      <c r="AN44" s="42"/>
      <c r="AO44" s="36"/>
      <c r="AP44" s="42"/>
      <c r="AQ44" s="42"/>
    </row>
    <row r="45" spans="1:43" x14ac:dyDescent="0.25">
      <c r="A45" s="53" t="s">
        <v>104</v>
      </c>
      <c r="B45" s="53" t="s">
        <v>105</v>
      </c>
      <c r="C45" s="53" t="s">
        <v>391</v>
      </c>
      <c r="D45" s="54">
        <v>60669825</v>
      </c>
      <c r="E45" s="6">
        <v>7252000</v>
      </c>
      <c r="F45" s="32">
        <f t="shared" si="0"/>
        <v>0.11953223863757642</v>
      </c>
      <c r="G45" s="7">
        <v>26446154</v>
      </c>
      <c r="H45" s="32">
        <f t="shared" si="1"/>
        <v>0.43590292208688586</v>
      </c>
      <c r="I45" s="8"/>
      <c r="J45" s="32">
        <f t="shared" si="2"/>
        <v>0</v>
      </c>
      <c r="K45" s="34">
        <v>2272651</v>
      </c>
      <c r="L45" s="32">
        <f t="shared" si="3"/>
        <v>3.7459330070591108E-2</v>
      </c>
      <c r="M45" s="11">
        <v>1.21496</v>
      </c>
      <c r="N45" s="34">
        <v>24699020</v>
      </c>
      <c r="O45" s="32">
        <f t="shared" si="4"/>
        <v>0.40710550920494659</v>
      </c>
      <c r="P45" s="40"/>
      <c r="Q45" s="41"/>
      <c r="R45" s="44"/>
      <c r="S45" s="43"/>
      <c r="T45" s="44"/>
      <c r="U45" s="36"/>
      <c r="V45" s="42"/>
      <c r="W45" s="36"/>
      <c r="X45" s="42"/>
      <c r="Y45" s="36"/>
      <c r="Z45" s="42"/>
      <c r="AA45" s="36"/>
      <c r="AB45" s="42"/>
      <c r="AC45" s="36"/>
      <c r="AD45" s="42"/>
      <c r="AE45" s="36"/>
      <c r="AF45" s="42"/>
      <c r="AG45" s="36"/>
      <c r="AH45" s="42"/>
      <c r="AI45" s="36"/>
      <c r="AJ45" s="42"/>
      <c r="AK45" s="36"/>
      <c r="AL45" s="42"/>
      <c r="AM45" s="36"/>
      <c r="AN45" s="42"/>
      <c r="AO45" s="36"/>
      <c r="AP45" s="42"/>
      <c r="AQ45" s="42"/>
    </row>
    <row r="46" spans="1:43" x14ac:dyDescent="0.25">
      <c r="A46" s="53" t="s">
        <v>106</v>
      </c>
      <c r="B46" s="53" t="s">
        <v>107</v>
      </c>
      <c r="C46" s="53" t="s">
        <v>392</v>
      </c>
      <c r="D46" s="54">
        <v>59845787</v>
      </c>
      <c r="E46" s="6">
        <v>4186670</v>
      </c>
      <c r="F46" s="32">
        <f t="shared" si="0"/>
        <v>6.9957639624657286E-2</v>
      </c>
      <c r="G46" s="7">
        <v>16559997</v>
      </c>
      <c r="H46" s="32">
        <f t="shared" si="1"/>
        <v>0.27671115762919118</v>
      </c>
      <c r="I46" s="8">
        <v>12797100</v>
      </c>
      <c r="J46" s="32">
        <f t="shared" si="2"/>
        <v>0.21383460125605835</v>
      </c>
      <c r="K46" s="34">
        <v>3992717</v>
      </c>
      <c r="L46" s="32">
        <f t="shared" si="3"/>
        <v>6.6716759861475294E-2</v>
      </c>
      <c r="M46" s="11">
        <v>1.1530199999999999</v>
      </c>
      <c r="N46" s="34">
        <v>22309303</v>
      </c>
      <c r="O46" s="32">
        <f t="shared" si="4"/>
        <v>0.37277984162861788</v>
      </c>
      <c r="P46" s="40"/>
      <c r="Q46" s="41"/>
      <c r="R46" s="35"/>
      <c r="S46" s="43"/>
      <c r="T46" s="44"/>
      <c r="U46" s="36"/>
      <c r="V46" s="42"/>
      <c r="W46" s="36"/>
      <c r="X46" s="42"/>
      <c r="Y46" s="36"/>
      <c r="Z46" s="42"/>
      <c r="AA46" s="36"/>
      <c r="AB46" s="42"/>
      <c r="AC46" s="36"/>
      <c r="AD46" s="42"/>
      <c r="AE46" s="36"/>
      <c r="AF46" s="42"/>
      <c r="AG46" s="36"/>
      <c r="AH46" s="42"/>
      <c r="AI46" s="36"/>
      <c r="AJ46" s="42"/>
      <c r="AK46" s="36"/>
      <c r="AL46" s="42"/>
      <c r="AM46" s="36"/>
      <c r="AN46" s="42"/>
      <c r="AO46" s="36"/>
      <c r="AP46" s="42"/>
      <c r="AQ46" s="42"/>
    </row>
    <row r="47" spans="1:43" x14ac:dyDescent="0.25">
      <c r="A47" s="53" t="s">
        <v>108</v>
      </c>
      <c r="B47" s="53" t="s">
        <v>109</v>
      </c>
      <c r="C47" s="53" t="s">
        <v>392</v>
      </c>
      <c r="D47" s="54">
        <v>12255000</v>
      </c>
      <c r="E47" s="6">
        <v>598400</v>
      </c>
      <c r="F47" s="32">
        <f t="shared" si="0"/>
        <v>4.8829049367605057E-2</v>
      </c>
      <c r="G47" s="7">
        <v>4800000</v>
      </c>
      <c r="H47" s="32">
        <f t="shared" si="1"/>
        <v>0.39167686658506734</v>
      </c>
      <c r="I47" s="8">
        <v>900800</v>
      </c>
      <c r="J47" s="32">
        <f t="shared" si="2"/>
        <v>7.35046919624643E-2</v>
      </c>
      <c r="K47" s="34">
        <v>968362</v>
      </c>
      <c r="L47" s="32">
        <f t="shared" si="3"/>
        <v>7.9017707058343531E-2</v>
      </c>
      <c r="M47" s="11">
        <v>1.0837399999999999</v>
      </c>
      <c r="N47" s="34">
        <v>4987438</v>
      </c>
      <c r="O47" s="32">
        <f t="shared" si="4"/>
        <v>0.40697168502651981</v>
      </c>
      <c r="P47" s="40"/>
      <c r="Q47" s="41"/>
      <c r="R47" s="35"/>
      <c r="S47" s="43"/>
      <c r="T47" s="44"/>
      <c r="U47" s="36"/>
      <c r="V47" s="42"/>
      <c r="W47" s="36"/>
      <c r="X47" s="42"/>
      <c r="Y47" s="36"/>
      <c r="Z47" s="42"/>
      <c r="AA47" s="36"/>
      <c r="AB47" s="42"/>
      <c r="AC47" s="36"/>
      <c r="AD47" s="42"/>
      <c r="AE47" s="36"/>
      <c r="AF47" s="42"/>
      <c r="AG47" s="36"/>
      <c r="AH47" s="42"/>
      <c r="AI47" s="36"/>
      <c r="AJ47" s="42"/>
      <c r="AK47" s="36"/>
      <c r="AL47" s="42"/>
      <c r="AM47" s="36"/>
      <c r="AN47" s="42"/>
      <c r="AO47" s="36"/>
      <c r="AP47" s="42"/>
      <c r="AQ47" s="42"/>
    </row>
    <row r="48" spans="1:43" x14ac:dyDescent="0.25">
      <c r="A48" s="53" t="s">
        <v>110</v>
      </c>
      <c r="B48" s="53" t="s">
        <v>111</v>
      </c>
      <c r="C48" s="53" t="s">
        <v>391</v>
      </c>
      <c r="D48" s="54">
        <v>33569009</v>
      </c>
      <c r="E48" s="6">
        <v>0</v>
      </c>
      <c r="F48" s="32">
        <f t="shared" si="0"/>
        <v>0</v>
      </c>
      <c r="G48" s="7">
        <v>12106667</v>
      </c>
      <c r="H48" s="32">
        <f t="shared" si="1"/>
        <v>0.36065011630221194</v>
      </c>
      <c r="I48" s="8"/>
      <c r="J48" s="32">
        <f t="shared" si="2"/>
        <v>0</v>
      </c>
      <c r="K48" s="34">
        <v>7812276</v>
      </c>
      <c r="L48" s="32">
        <f t="shared" si="3"/>
        <v>0.23272286649868038</v>
      </c>
      <c r="M48" s="11">
        <v>1.0528900000000001</v>
      </c>
      <c r="N48" s="34">
        <v>13650066</v>
      </c>
      <c r="O48" s="32">
        <f t="shared" si="4"/>
        <v>0.40662701719910765</v>
      </c>
      <c r="P48" s="40"/>
      <c r="Q48" s="41"/>
      <c r="R48" s="35"/>
      <c r="S48" s="43"/>
      <c r="T48" s="44"/>
      <c r="U48" s="36"/>
      <c r="V48" s="42"/>
      <c r="W48" s="36"/>
      <c r="X48" s="42"/>
      <c r="Y48" s="36"/>
      <c r="Z48" s="42"/>
      <c r="AA48" s="36"/>
      <c r="AB48" s="42"/>
      <c r="AC48" s="36"/>
      <c r="AD48" s="42"/>
      <c r="AE48" s="36"/>
      <c r="AF48" s="42"/>
      <c r="AG48" s="36"/>
      <c r="AH48" s="42"/>
      <c r="AI48" s="36"/>
      <c r="AJ48" s="42"/>
      <c r="AK48" s="36"/>
      <c r="AL48" s="42"/>
      <c r="AM48" s="36"/>
      <c r="AN48" s="42"/>
      <c r="AO48" s="36"/>
      <c r="AP48" s="42"/>
      <c r="AQ48" s="42"/>
    </row>
    <row r="49" spans="1:43" x14ac:dyDescent="0.25">
      <c r="A49" s="53" t="s">
        <v>112</v>
      </c>
      <c r="B49" s="53" t="s">
        <v>113</v>
      </c>
      <c r="C49" s="53" t="s">
        <v>391</v>
      </c>
      <c r="D49" s="54">
        <v>26654027</v>
      </c>
      <c r="E49" s="6">
        <v>0</v>
      </c>
      <c r="F49" s="32">
        <f t="shared" si="0"/>
        <v>0</v>
      </c>
      <c r="G49" s="7">
        <v>9104988</v>
      </c>
      <c r="H49" s="32">
        <f t="shared" si="1"/>
        <v>0.34159896363877773</v>
      </c>
      <c r="I49" s="8"/>
      <c r="J49" s="32">
        <f t="shared" si="2"/>
        <v>0</v>
      </c>
      <c r="K49" s="34">
        <v>5878048</v>
      </c>
      <c r="L49" s="32">
        <f t="shared" si="3"/>
        <v>0.22053132909334863</v>
      </c>
      <c r="M49" s="11">
        <v>1.0455399999999999</v>
      </c>
      <c r="N49" s="34">
        <v>11670991</v>
      </c>
      <c r="O49" s="32">
        <f t="shared" si="4"/>
        <v>0.43786970726787361</v>
      </c>
      <c r="P49" s="40"/>
      <c r="Q49" s="41"/>
      <c r="R49" s="35"/>
      <c r="S49" s="43"/>
      <c r="T49" s="44"/>
      <c r="U49" s="36"/>
      <c r="V49" s="42"/>
      <c r="W49" s="36"/>
      <c r="X49" s="42"/>
      <c r="Y49" s="36"/>
      <c r="Z49" s="42"/>
      <c r="AA49" s="36"/>
      <c r="AB49" s="42"/>
      <c r="AC49" s="36"/>
      <c r="AD49" s="42"/>
      <c r="AE49" s="36"/>
      <c r="AF49" s="42"/>
      <c r="AG49" s="36"/>
      <c r="AH49" s="42"/>
      <c r="AI49" s="36"/>
      <c r="AJ49" s="42"/>
      <c r="AK49" s="36"/>
      <c r="AL49" s="42"/>
      <c r="AM49" s="36"/>
      <c r="AN49" s="42"/>
      <c r="AO49" s="36"/>
      <c r="AP49" s="42"/>
      <c r="AQ49" s="42"/>
    </row>
    <row r="50" spans="1:43" x14ac:dyDescent="0.25">
      <c r="A50" s="53" t="s">
        <v>114</v>
      </c>
      <c r="B50" s="53" t="s">
        <v>115</v>
      </c>
      <c r="C50" s="53" t="s">
        <v>391</v>
      </c>
      <c r="D50" s="54">
        <v>173181798</v>
      </c>
      <c r="E50" s="6">
        <v>5412000</v>
      </c>
      <c r="F50" s="32">
        <f t="shared" si="0"/>
        <v>3.1250397342565989E-2</v>
      </c>
      <c r="G50" s="7">
        <v>74223675</v>
      </c>
      <c r="H50" s="32">
        <f t="shared" si="1"/>
        <v>0.42858819955201066</v>
      </c>
      <c r="I50" s="8">
        <v>20563000</v>
      </c>
      <c r="J50" s="32">
        <f t="shared" si="2"/>
        <v>0.11873649677664162</v>
      </c>
      <c r="K50" s="34">
        <v>2690614</v>
      </c>
      <c r="L50" s="32">
        <f t="shared" si="3"/>
        <v>1.5536355616310208E-2</v>
      </c>
      <c r="M50" s="11">
        <v>1.1911099999999999</v>
      </c>
      <c r="N50" s="34">
        <v>70292509</v>
      </c>
      <c r="O50" s="32">
        <f t="shared" si="4"/>
        <v>0.40588855071247154</v>
      </c>
      <c r="P50" s="40"/>
      <c r="Q50" s="41"/>
      <c r="R50" s="35"/>
      <c r="S50" s="43"/>
      <c r="T50" s="42"/>
      <c r="U50" s="36"/>
      <c r="V50" s="42"/>
      <c r="W50" s="36"/>
      <c r="X50" s="42"/>
      <c r="Y50" s="36"/>
      <c r="Z50" s="42"/>
      <c r="AA50" s="36"/>
      <c r="AB50" s="42"/>
      <c r="AC50" s="36"/>
      <c r="AD50" s="42"/>
      <c r="AE50" s="36"/>
      <c r="AF50" s="42"/>
      <c r="AG50" s="36"/>
      <c r="AH50" s="42"/>
      <c r="AI50" s="36"/>
      <c r="AJ50" s="42"/>
      <c r="AK50" s="36"/>
      <c r="AL50" s="42"/>
      <c r="AM50" s="36"/>
      <c r="AN50" s="42"/>
      <c r="AO50" s="36"/>
      <c r="AP50" s="42"/>
      <c r="AQ50" s="42"/>
    </row>
    <row r="51" spans="1:43" x14ac:dyDescent="0.25">
      <c r="A51" s="53" t="s">
        <v>116</v>
      </c>
      <c r="B51" s="53" t="s">
        <v>117</v>
      </c>
      <c r="C51" s="53" t="s">
        <v>391</v>
      </c>
      <c r="D51" s="54">
        <v>159488726</v>
      </c>
      <c r="E51" s="6">
        <v>6410000</v>
      </c>
      <c r="F51" s="32">
        <f t="shared" si="0"/>
        <v>4.0190928605198087E-2</v>
      </c>
      <c r="G51" s="7">
        <v>66372512</v>
      </c>
      <c r="H51" s="32">
        <f t="shared" si="1"/>
        <v>0.41615801733847946</v>
      </c>
      <c r="I51" s="8">
        <v>20346000</v>
      </c>
      <c r="J51" s="32">
        <f t="shared" si="2"/>
        <v>0.12757014561643687</v>
      </c>
      <c r="K51" s="34">
        <v>3080726</v>
      </c>
      <c r="L51" s="32">
        <f t="shared" si="3"/>
        <v>1.9316261890511308E-2</v>
      </c>
      <c r="M51" s="11">
        <v>1.2064299999999999</v>
      </c>
      <c r="N51" s="34">
        <v>63279488</v>
      </c>
      <c r="O51" s="32">
        <f t="shared" si="4"/>
        <v>0.39676464654937427</v>
      </c>
      <c r="P51" s="40"/>
      <c r="Q51" s="41"/>
      <c r="R51" s="35"/>
      <c r="S51" s="43"/>
      <c r="T51" s="42"/>
      <c r="U51" s="36"/>
      <c r="V51" s="42"/>
      <c r="W51" s="36"/>
      <c r="X51" s="42"/>
      <c r="Y51" s="36"/>
      <c r="Z51" s="42"/>
      <c r="AA51" s="36"/>
      <c r="AB51" s="42"/>
      <c r="AC51" s="36"/>
      <c r="AD51" s="42"/>
      <c r="AE51" s="36"/>
      <c r="AF51" s="42"/>
      <c r="AG51" s="36"/>
      <c r="AH51" s="42"/>
      <c r="AI51" s="36"/>
      <c r="AJ51" s="42"/>
      <c r="AK51" s="36"/>
      <c r="AL51" s="42"/>
      <c r="AM51" s="36"/>
      <c r="AN51" s="42"/>
      <c r="AO51" s="36"/>
      <c r="AP51" s="42"/>
      <c r="AQ51" s="42"/>
    </row>
    <row r="52" spans="1:43" x14ac:dyDescent="0.25">
      <c r="A52" s="53" t="s">
        <v>118</v>
      </c>
      <c r="B52" s="53" t="s">
        <v>119</v>
      </c>
      <c r="C52" s="53" t="s">
        <v>392</v>
      </c>
      <c r="D52" s="54">
        <v>36011479</v>
      </c>
      <c r="E52" s="6">
        <v>1329000</v>
      </c>
      <c r="F52" s="32">
        <f t="shared" si="0"/>
        <v>3.6904899129524785E-2</v>
      </c>
      <c r="G52" s="7">
        <v>18542397</v>
      </c>
      <c r="H52" s="32">
        <f t="shared" si="1"/>
        <v>0.51490240098164253</v>
      </c>
      <c r="I52" s="8"/>
      <c r="J52" s="32">
        <f t="shared" si="2"/>
        <v>0</v>
      </c>
      <c r="K52" s="34">
        <v>1300000</v>
      </c>
      <c r="L52" s="32">
        <f t="shared" si="3"/>
        <v>3.6099600352432065E-2</v>
      </c>
      <c r="M52" s="11">
        <v>1.151</v>
      </c>
      <c r="N52" s="34">
        <v>14840082</v>
      </c>
      <c r="O52" s="32">
        <f t="shared" si="4"/>
        <v>0.41209309953640061</v>
      </c>
      <c r="P52" s="40"/>
      <c r="Q52" s="41"/>
      <c r="R52" s="35"/>
      <c r="S52" s="43"/>
      <c r="T52" s="44"/>
      <c r="U52" s="36"/>
      <c r="V52" s="42"/>
      <c r="W52" s="36"/>
      <c r="X52" s="42"/>
      <c r="Y52" s="36"/>
      <c r="Z52" s="42"/>
      <c r="AA52" s="36"/>
      <c r="AB52" s="42"/>
      <c r="AC52" s="36"/>
      <c r="AD52" s="42"/>
      <c r="AE52" s="36"/>
      <c r="AF52" s="42"/>
      <c r="AG52" s="36"/>
      <c r="AH52" s="42"/>
      <c r="AI52" s="36"/>
      <c r="AJ52" s="42"/>
      <c r="AK52" s="36"/>
      <c r="AL52" s="42"/>
      <c r="AM52" s="36"/>
      <c r="AN52" s="42"/>
      <c r="AO52" s="36"/>
      <c r="AP52" s="42"/>
      <c r="AQ52" s="42"/>
    </row>
    <row r="53" spans="1:43" x14ac:dyDescent="0.25">
      <c r="A53" s="53" t="s">
        <v>120</v>
      </c>
      <c r="B53" s="53" t="s">
        <v>121</v>
      </c>
      <c r="C53" s="53" t="s">
        <v>391</v>
      </c>
      <c r="D53" s="54">
        <v>75366900</v>
      </c>
      <c r="E53" s="6">
        <v>32500000</v>
      </c>
      <c r="F53" s="32">
        <f t="shared" si="0"/>
        <v>0.43122378656943566</v>
      </c>
      <c r="G53" s="7">
        <v>0</v>
      </c>
      <c r="H53" s="32">
        <f t="shared" si="1"/>
        <v>0</v>
      </c>
      <c r="I53" s="8"/>
      <c r="J53" s="32">
        <f t="shared" si="2"/>
        <v>0</v>
      </c>
      <c r="K53" s="34">
        <v>22751642</v>
      </c>
      <c r="L53" s="32">
        <f t="shared" si="3"/>
        <v>0.30187843735114489</v>
      </c>
      <c r="M53" s="11">
        <v>1.0891999999999999</v>
      </c>
      <c r="N53" s="34">
        <v>20115258</v>
      </c>
      <c r="O53" s="32">
        <f t="shared" si="4"/>
        <v>0.2668977760794195</v>
      </c>
      <c r="P53" s="40"/>
      <c r="Q53" s="41"/>
      <c r="R53" s="35"/>
      <c r="S53" s="43"/>
      <c r="T53" s="44"/>
      <c r="U53" s="36"/>
      <c r="V53" s="42"/>
      <c r="W53" s="36"/>
      <c r="X53" s="42"/>
      <c r="Y53" s="36"/>
      <c r="Z53" s="42"/>
      <c r="AA53" s="36"/>
      <c r="AB53" s="42"/>
      <c r="AC53" s="36"/>
      <c r="AD53" s="42"/>
      <c r="AE53" s="36"/>
      <c r="AF53" s="42"/>
      <c r="AG53" s="36"/>
      <c r="AH53" s="42"/>
      <c r="AI53" s="36"/>
      <c r="AJ53" s="42"/>
      <c r="AK53" s="36"/>
      <c r="AL53" s="42"/>
      <c r="AM53" s="36"/>
      <c r="AN53" s="42"/>
      <c r="AO53" s="36"/>
      <c r="AP53" s="42"/>
      <c r="AQ53" s="42"/>
    </row>
    <row r="54" spans="1:43" x14ac:dyDescent="0.25">
      <c r="A54" s="53" t="s">
        <v>122</v>
      </c>
      <c r="B54" s="53" t="s">
        <v>123</v>
      </c>
      <c r="C54" s="53" t="s">
        <v>391</v>
      </c>
      <c r="D54" s="54">
        <v>31187819</v>
      </c>
      <c r="E54" s="6">
        <v>5370000</v>
      </c>
      <c r="F54" s="32">
        <f t="shared" si="0"/>
        <v>0.17218260757509204</v>
      </c>
      <c r="G54" s="7">
        <v>0</v>
      </c>
      <c r="H54" s="32">
        <f t="shared" si="1"/>
        <v>0</v>
      </c>
      <c r="I54" s="8"/>
      <c r="J54" s="32">
        <f t="shared" si="2"/>
        <v>0</v>
      </c>
      <c r="K54" s="34">
        <v>14757809</v>
      </c>
      <c r="L54" s="32">
        <f t="shared" si="3"/>
        <v>0.47319144054286066</v>
      </c>
      <c r="M54" s="11">
        <v>1.0638300000000001</v>
      </c>
      <c r="N54" s="34">
        <v>11060010</v>
      </c>
      <c r="O54" s="32">
        <f t="shared" si="4"/>
        <v>0.35462595188204726</v>
      </c>
      <c r="P54" s="40"/>
      <c r="Q54" s="41"/>
      <c r="R54" s="35"/>
      <c r="S54" s="43"/>
      <c r="T54" s="42"/>
      <c r="U54" s="36"/>
      <c r="V54" s="42"/>
      <c r="W54" s="36"/>
      <c r="X54" s="42"/>
      <c r="Y54" s="36"/>
      <c r="Z54" s="42"/>
      <c r="AA54" s="36"/>
      <c r="AB54" s="42"/>
      <c r="AC54" s="36"/>
      <c r="AD54" s="42"/>
      <c r="AE54" s="36"/>
      <c r="AF54" s="42"/>
      <c r="AG54" s="36"/>
      <c r="AH54" s="42"/>
      <c r="AI54" s="36"/>
      <c r="AJ54" s="42"/>
      <c r="AK54" s="36"/>
      <c r="AL54" s="42"/>
      <c r="AM54" s="36"/>
      <c r="AN54" s="42"/>
      <c r="AO54" s="36"/>
      <c r="AP54" s="42"/>
      <c r="AQ54" s="42"/>
    </row>
    <row r="55" spans="1:43" x14ac:dyDescent="0.25">
      <c r="A55" s="53" t="s">
        <v>124</v>
      </c>
      <c r="B55" s="53" t="s">
        <v>125</v>
      </c>
      <c r="C55" s="53" t="s">
        <v>391</v>
      </c>
      <c r="D55" s="54">
        <v>53360284</v>
      </c>
      <c r="E55" s="6">
        <v>24700000</v>
      </c>
      <c r="F55" s="32">
        <f t="shared" si="0"/>
        <v>0.462891089560168</v>
      </c>
      <c r="G55" s="7">
        <v>0</v>
      </c>
      <c r="H55" s="32">
        <f t="shared" si="1"/>
        <v>0</v>
      </c>
      <c r="I55" s="8"/>
      <c r="J55" s="32">
        <f t="shared" si="2"/>
        <v>0</v>
      </c>
      <c r="K55" s="34">
        <v>13215722</v>
      </c>
      <c r="L55" s="32">
        <f t="shared" si="3"/>
        <v>0.24766963384227866</v>
      </c>
      <c r="M55" s="11">
        <v>1.145</v>
      </c>
      <c r="N55" s="34">
        <v>15444562</v>
      </c>
      <c r="O55" s="32">
        <f t="shared" si="4"/>
        <v>0.28943927659755336</v>
      </c>
      <c r="P55" s="40"/>
      <c r="Q55" s="41"/>
      <c r="R55" s="35"/>
      <c r="S55" s="43"/>
      <c r="T55" s="44"/>
      <c r="U55" s="36"/>
      <c r="V55" s="42"/>
      <c r="W55" s="36"/>
      <c r="X55" s="42"/>
      <c r="Y55" s="36"/>
      <c r="Z55" s="42"/>
      <c r="AA55" s="36"/>
      <c r="AB55" s="42"/>
      <c r="AC55" s="36"/>
      <c r="AD55" s="42"/>
      <c r="AE55" s="36"/>
      <c r="AF55" s="42"/>
      <c r="AG55" s="36"/>
      <c r="AH55" s="42"/>
      <c r="AI55" s="36"/>
      <c r="AJ55" s="42"/>
      <c r="AK55" s="36"/>
      <c r="AL55" s="42"/>
      <c r="AM55" s="36"/>
      <c r="AN55" s="42"/>
      <c r="AO55" s="36"/>
      <c r="AP55" s="42"/>
      <c r="AQ55" s="42"/>
    </row>
    <row r="56" spans="1:43" x14ac:dyDescent="0.25">
      <c r="A56" s="53" t="s">
        <v>126</v>
      </c>
      <c r="B56" s="53" t="s">
        <v>127</v>
      </c>
      <c r="C56" s="53" t="s">
        <v>391</v>
      </c>
      <c r="D56" s="54">
        <v>16859509</v>
      </c>
      <c r="E56" s="6">
        <v>4800000</v>
      </c>
      <c r="F56" s="32">
        <f t="shared" si="0"/>
        <v>0.28470580015111946</v>
      </c>
      <c r="G56" s="7">
        <v>0</v>
      </c>
      <c r="H56" s="32">
        <f t="shared" si="1"/>
        <v>0</v>
      </c>
      <c r="I56" s="8"/>
      <c r="J56" s="32">
        <f t="shared" si="2"/>
        <v>0</v>
      </c>
      <c r="K56" s="34">
        <v>6817582</v>
      </c>
      <c r="L56" s="32">
        <f t="shared" si="3"/>
        <v>0.40437607050122276</v>
      </c>
      <c r="M56" s="11">
        <v>1.1000000000000001</v>
      </c>
      <c r="N56" s="34">
        <v>5241927</v>
      </c>
      <c r="O56" s="32">
        <f t="shared" si="4"/>
        <v>0.31091812934765778</v>
      </c>
      <c r="P56" s="40"/>
      <c r="Q56" s="41"/>
      <c r="R56" s="35"/>
      <c r="S56" s="43"/>
      <c r="T56" s="35"/>
      <c r="U56" s="36"/>
      <c r="V56" s="42"/>
      <c r="W56" s="36"/>
      <c r="X56" s="42"/>
      <c r="Y56" s="36"/>
      <c r="Z56" s="42"/>
      <c r="AA56" s="36"/>
      <c r="AB56" s="42"/>
      <c r="AC56" s="36"/>
      <c r="AD56" s="42"/>
      <c r="AE56" s="36"/>
      <c r="AF56" s="42"/>
      <c r="AG56" s="36"/>
      <c r="AH56" s="42"/>
      <c r="AI56" s="36"/>
      <c r="AJ56" s="42"/>
      <c r="AK56" s="36"/>
      <c r="AL56" s="42"/>
      <c r="AM56" s="36"/>
      <c r="AN56" s="42"/>
      <c r="AO56" s="36"/>
      <c r="AP56" s="42"/>
      <c r="AQ56" s="42"/>
    </row>
    <row r="57" spans="1:43" x14ac:dyDescent="0.25">
      <c r="A57" s="53" t="s">
        <v>128</v>
      </c>
      <c r="B57" s="53" t="s">
        <v>129</v>
      </c>
      <c r="C57" s="53" t="s">
        <v>392</v>
      </c>
      <c r="D57" s="54">
        <v>28072072</v>
      </c>
      <c r="E57" s="6">
        <v>0</v>
      </c>
      <c r="F57" s="32">
        <f t="shared" si="0"/>
        <v>0</v>
      </c>
      <c r="G57" s="7">
        <v>15999425</v>
      </c>
      <c r="H57" s="32">
        <f t="shared" si="1"/>
        <v>0.56994100756082411</v>
      </c>
      <c r="I57" s="8"/>
      <c r="J57" s="32">
        <f t="shared" si="2"/>
        <v>0</v>
      </c>
      <c r="K57" s="34">
        <v>1982362</v>
      </c>
      <c r="L57" s="32">
        <f t="shared" si="3"/>
        <v>7.0616875020839215E-2</v>
      </c>
      <c r="M57" s="11">
        <v>1.01539</v>
      </c>
      <c r="N57" s="34">
        <v>10090285</v>
      </c>
      <c r="O57" s="32">
        <f t="shared" si="4"/>
        <v>0.35944211741833665</v>
      </c>
      <c r="P57" s="40"/>
      <c r="Q57" s="41"/>
      <c r="R57" s="35"/>
      <c r="S57" s="43"/>
      <c r="T57" s="44"/>
      <c r="U57" s="36"/>
      <c r="V57" s="42"/>
      <c r="W57" s="36"/>
      <c r="X57" s="42"/>
      <c r="Y57" s="36"/>
      <c r="Z57" s="42"/>
      <c r="AA57" s="36"/>
      <c r="AB57" s="42"/>
      <c r="AC57" s="36"/>
      <c r="AD57" s="42"/>
      <c r="AE57" s="36"/>
      <c r="AF57" s="42"/>
      <c r="AG57" s="36"/>
      <c r="AH57" s="42"/>
      <c r="AI57" s="36"/>
      <c r="AJ57" s="42"/>
      <c r="AK57" s="36"/>
      <c r="AL57" s="42"/>
      <c r="AM57" s="36"/>
      <c r="AN57" s="42"/>
      <c r="AO57" s="36"/>
      <c r="AP57" s="42"/>
      <c r="AQ57" s="42"/>
    </row>
    <row r="58" spans="1:43" x14ac:dyDescent="0.25">
      <c r="A58" s="53" t="s">
        <v>130</v>
      </c>
      <c r="B58" s="53" t="s">
        <v>131</v>
      </c>
      <c r="C58" s="53" t="s">
        <v>392</v>
      </c>
      <c r="D58" s="54">
        <v>13312021</v>
      </c>
      <c r="E58" s="6">
        <v>2582216</v>
      </c>
      <c r="F58" s="32">
        <f t="shared" si="0"/>
        <v>0.19397625649779249</v>
      </c>
      <c r="G58" s="7">
        <v>4577535</v>
      </c>
      <c r="H58" s="32">
        <f t="shared" si="1"/>
        <v>0.34386476704025631</v>
      </c>
      <c r="I58" s="8"/>
      <c r="J58" s="32">
        <f t="shared" si="2"/>
        <v>0</v>
      </c>
      <c r="K58" s="34">
        <v>1135934</v>
      </c>
      <c r="L58" s="32">
        <f t="shared" si="3"/>
        <v>8.5331445916438986E-2</v>
      </c>
      <c r="M58" s="11">
        <v>1</v>
      </c>
      <c r="N58" s="34">
        <v>5016336</v>
      </c>
      <c r="O58" s="32">
        <f t="shared" si="4"/>
        <v>0.37682753054551221</v>
      </c>
      <c r="P58" s="40"/>
      <c r="Q58" s="41"/>
      <c r="R58" s="35"/>
      <c r="S58" s="43"/>
      <c r="T58" s="44"/>
      <c r="U58" s="36"/>
      <c r="V58" s="42"/>
      <c r="W58" s="36"/>
      <c r="X58" s="42"/>
      <c r="Y58" s="36"/>
      <c r="Z58" s="42"/>
      <c r="AA58" s="36"/>
      <c r="AB58" s="42"/>
      <c r="AC58" s="36"/>
      <c r="AD58" s="42"/>
      <c r="AE58" s="36"/>
      <c r="AF58" s="42"/>
      <c r="AG58" s="36"/>
      <c r="AH58" s="42"/>
      <c r="AI58" s="36"/>
      <c r="AJ58" s="42"/>
      <c r="AK58" s="36"/>
      <c r="AL58" s="42"/>
      <c r="AM58" s="36"/>
      <c r="AN58" s="42"/>
      <c r="AO58" s="36"/>
      <c r="AP58" s="42"/>
      <c r="AQ58" s="42"/>
    </row>
    <row r="59" spans="1:43" x14ac:dyDescent="0.25">
      <c r="A59" s="53" t="s">
        <v>132</v>
      </c>
      <c r="B59" s="53" t="s">
        <v>133</v>
      </c>
      <c r="C59" s="53" t="s">
        <v>391</v>
      </c>
      <c r="D59" s="54">
        <v>40736554</v>
      </c>
      <c r="E59" s="6">
        <v>18997994</v>
      </c>
      <c r="F59" s="32">
        <f t="shared" si="0"/>
        <v>0.46636232411803907</v>
      </c>
      <c r="G59" s="7">
        <v>0</v>
      </c>
      <c r="H59" s="32">
        <f t="shared" si="1"/>
        <v>0</v>
      </c>
      <c r="I59" s="8"/>
      <c r="J59" s="32">
        <f t="shared" si="2"/>
        <v>0</v>
      </c>
      <c r="K59" s="34">
        <v>10288000</v>
      </c>
      <c r="L59" s="32">
        <f t="shared" si="3"/>
        <v>0.25254958973702096</v>
      </c>
      <c r="M59" s="11">
        <v>1.04</v>
      </c>
      <c r="N59" s="34">
        <v>11450560</v>
      </c>
      <c r="O59" s="32">
        <f t="shared" si="4"/>
        <v>0.28108808614494002</v>
      </c>
      <c r="P59" s="40"/>
      <c r="Q59" s="41"/>
      <c r="R59" s="35"/>
      <c r="S59" s="43"/>
      <c r="T59" s="44"/>
      <c r="U59" s="36"/>
      <c r="V59" s="42"/>
      <c r="W59" s="36"/>
      <c r="X59" s="42"/>
      <c r="Y59" s="36"/>
      <c r="Z59" s="42"/>
      <c r="AA59" s="36"/>
      <c r="AB59" s="42"/>
      <c r="AC59" s="36"/>
      <c r="AD59" s="42"/>
      <c r="AE59" s="36"/>
      <c r="AF59" s="42"/>
      <c r="AG59" s="36"/>
      <c r="AH59" s="42"/>
      <c r="AI59" s="36"/>
      <c r="AJ59" s="42"/>
      <c r="AK59" s="36"/>
      <c r="AL59" s="42"/>
      <c r="AM59" s="36"/>
      <c r="AN59" s="42"/>
      <c r="AO59" s="36"/>
      <c r="AP59" s="42"/>
      <c r="AQ59" s="42"/>
    </row>
    <row r="60" spans="1:43" x14ac:dyDescent="0.25">
      <c r="A60" s="53" t="s">
        <v>134</v>
      </c>
      <c r="B60" s="53" t="s">
        <v>135</v>
      </c>
      <c r="C60" s="53" t="s">
        <v>392</v>
      </c>
      <c r="D60" s="54">
        <v>26986364</v>
      </c>
      <c r="E60" s="6">
        <v>2001529</v>
      </c>
      <c r="F60" s="32">
        <f t="shared" si="0"/>
        <v>7.4168161372165586E-2</v>
      </c>
      <c r="G60" s="7">
        <v>13675000</v>
      </c>
      <c r="H60" s="32">
        <f t="shared" si="1"/>
        <v>0.5067374026378656</v>
      </c>
      <c r="I60" s="8"/>
      <c r="J60" s="32">
        <f t="shared" si="2"/>
        <v>0</v>
      </c>
      <c r="K60" s="34">
        <v>1513000</v>
      </c>
      <c r="L60" s="32">
        <f t="shared" si="3"/>
        <v>5.6065352116350317E-2</v>
      </c>
      <c r="M60" s="11">
        <v>1.07</v>
      </c>
      <c r="N60" s="34">
        <v>9796835</v>
      </c>
      <c r="O60" s="32">
        <f t="shared" si="4"/>
        <v>0.36302908387361854</v>
      </c>
      <c r="P60" s="40"/>
      <c r="Q60" s="41"/>
      <c r="R60" s="35"/>
      <c r="S60" s="43"/>
      <c r="T60" s="44"/>
      <c r="U60" s="36"/>
      <c r="V60" s="42"/>
      <c r="W60" s="36"/>
      <c r="X60" s="42"/>
      <c r="Y60" s="36"/>
      <c r="Z60" s="42"/>
      <c r="AA60" s="36"/>
      <c r="AB60" s="42"/>
      <c r="AC60" s="36"/>
      <c r="AD60" s="42"/>
      <c r="AE60" s="36"/>
      <c r="AF60" s="42"/>
      <c r="AG60" s="36"/>
      <c r="AH60" s="42"/>
      <c r="AI60" s="36"/>
      <c r="AJ60" s="42"/>
      <c r="AK60" s="36"/>
      <c r="AL60" s="42"/>
      <c r="AM60" s="36"/>
      <c r="AN60" s="42"/>
      <c r="AO60" s="36"/>
      <c r="AP60" s="42"/>
      <c r="AQ60" s="42"/>
    </row>
    <row r="61" spans="1:43" x14ac:dyDescent="0.25">
      <c r="A61" s="53" t="s">
        <v>136</v>
      </c>
      <c r="B61" s="53" t="s">
        <v>137</v>
      </c>
      <c r="C61" s="53" t="s">
        <v>391</v>
      </c>
      <c r="D61" s="54">
        <v>163491476</v>
      </c>
      <c r="E61" s="6">
        <v>92500000</v>
      </c>
      <c r="F61" s="32">
        <f t="shared" si="0"/>
        <v>0.56577873209732354</v>
      </c>
      <c r="G61" s="7">
        <v>0</v>
      </c>
      <c r="H61" s="32">
        <f t="shared" si="1"/>
        <v>0</v>
      </c>
      <c r="I61" s="8"/>
      <c r="J61" s="32">
        <f t="shared" si="2"/>
        <v>0</v>
      </c>
      <c r="K61" s="34">
        <v>17953269</v>
      </c>
      <c r="L61" s="32">
        <f t="shared" si="3"/>
        <v>0.10981165158726684</v>
      </c>
      <c r="M61" s="11">
        <v>1.0548900000000001</v>
      </c>
      <c r="N61" s="34">
        <v>53038207</v>
      </c>
      <c r="O61" s="32">
        <f t="shared" si="4"/>
        <v>0.3244096163154096</v>
      </c>
      <c r="P61" s="40"/>
      <c r="Q61" s="41"/>
      <c r="R61" s="35"/>
      <c r="S61" s="43"/>
      <c r="T61" s="44"/>
      <c r="U61" s="36"/>
      <c r="V61" s="42"/>
      <c r="W61" s="36"/>
      <c r="X61" s="42"/>
      <c r="Y61" s="36"/>
      <c r="Z61" s="42"/>
      <c r="AA61" s="36"/>
      <c r="AB61" s="42"/>
      <c r="AC61" s="36"/>
      <c r="AD61" s="42"/>
      <c r="AE61" s="36"/>
      <c r="AF61" s="42"/>
      <c r="AG61" s="36"/>
      <c r="AH61" s="42"/>
      <c r="AI61" s="36"/>
      <c r="AJ61" s="42"/>
      <c r="AK61" s="36"/>
      <c r="AL61" s="42"/>
      <c r="AM61" s="36"/>
      <c r="AN61" s="42"/>
      <c r="AO61" s="36"/>
      <c r="AP61" s="42"/>
      <c r="AQ61" s="42"/>
    </row>
    <row r="62" spans="1:43" x14ac:dyDescent="0.25">
      <c r="A62" s="53" t="s">
        <v>138</v>
      </c>
      <c r="B62" s="53" t="s">
        <v>139</v>
      </c>
      <c r="C62" s="53" t="s">
        <v>391</v>
      </c>
      <c r="D62" s="54">
        <v>20143285</v>
      </c>
      <c r="E62" s="6">
        <v>13100000</v>
      </c>
      <c r="F62" s="32">
        <f t="shared" si="0"/>
        <v>0.65034079595259664</v>
      </c>
      <c r="G62" s="7">
        <v>0</v>
      </c>
      <c r="H62" s="32">
        <f t="shared" si="1"/>
        <v>0</v>
      </c>
      <c r="I62" s="8"/>
      <c r="J62" s="32">
        <f t="shared" si="2"/>
        <v>0</v>
      </c>
      <c r="K62" s="34">
        <v>344972</v>
      </c>
      <c r="L62" s="32">
        <f t="shared" si="3"/>
        <v>1.7125905729874744E-2</v>
      </c>
      <c r="M62" s="11">
        <v>1.0399</v>
      </c>
      <c r="N62" s="34">
        <v>6698313</v>
      </c>
      <c r="O62" s="32">
        <f t="shared" si="4"/>
        <v>0.33253329831752865</v>
      </c>
      <c r="P62" s="40"/>
      <c r="Q62" s="41"/>
      <c r="R62" s="35"/>
      <c r="S62" s="43"/>
      <c r="T62" s="44"/>
      <c r="U62" s="36"/>
      <c r="V62" s="42"/>
      <c r="W62" s="36"/>
      <c r="X62" s="42"/>
      <c r="Y62" s="36"/>
      <c r="Z62" s="42"/>
      <c r="AA62" s="36"/>
      <c r="AB62" s="42"/>
      <c r="AC62" s="36"/>
      <c r="AD62" s="42"/>
      <c r="AE62" s="36"/>
      <c r="AF62" s="42"/>
      <c r="AG62" s="36"/>
      <c r="AH62" s="42"/>
      <c r="AI62" s="36"/>
      <c r="AJ62" s="42"/>
      <c r="AK62" s="36"/>
      <c r="AL62" s="42"/>
      <c r="AM62" s="36"/>
      <c r="AN62" s="42"/>
      <c r="AO62" s="36"/>
      <c r="AP62" s="42"/>
      <c r="AQ62" s="42"/>
    </row>
    <row r="63" spans="1:43" x14ac:dyDescent="0.25">
      <c r="A63" s="53" t="s">
        <v>140</v>
      </c>
      <c r="B63" s="53" t="s">
        <v>141</v>
      </c>
      <c r="C63" s="53" t="s">
        <v>391</v>
      </c>
      <c r="D63" s="54">
        <v>87712576</v>
      </c>
      <c r="E63" s="6">
        <v>19761500</v>
      </c>
      <c r="F63" s="32">
        <f t="shared" si="0"/>
        <v>0.22529836542481663</v>
      </c>
      <c r="G63" s="7">
        <v>0</v>
      </c>
      <c r="H63" s="32">
        <f t="shared" si="1"/>
        <v>0</v>
      </c>
      <c r="I63" s="8"/>
      <c r="J63" s="32">
        <f t="shared" si="2"/>
        <v>0</v>
      </c>
      <c r="K63" s="34">
        <v>38398738</v>
      </c>
      <c r="L63" s="32">
        <f t="shared" si="3"/>
        <v>0.43777916179317317</v>
      </c>
      <c r="M63" s="11">
        <v>1.13442</v>
      </c>
      <c r="N63" s="34">
        <v>29552338</v>
      </c>
      <c r="O63" s="32">
        <f t="shared" si="4"/>
        <v>0.33692247278201021</v>
      </c>
      <c r="P63" s="40"/>
      <c r="Q63" s="41"/>
      <c r="R63" s="35"/>
      <c r="S63" s="43"/>
      <c r="T63" s="42"/>
      <c r="U63" s="36"/>
      <c r="V63" s="42"/>
      <c r="W63" s="36"/>
      <c r="X63" s="42"/>
      <c r="Y63" s="36"/>
      <c r="Z63" s="42"/>
      <c r="AA63" s="36"/>
      <c r="AB63" s="42"/>
      <c r="AC63" s="36"/>
      <c r="AD63" s="42"/>
      <c r="AE63" s="36"/>
      <c r="AF63" s="42"/>
      <c r="AG63" s="36"/>
      <c r="AH63" s="42"/>
      <c r="AI63" s="36"/>
      <c r="AJ63" s="42"/>
      <c r="AK63" s="36"/>
      <c r="AL63" s="42"/>
      <c r="AM63" s="36"/>
      <c r="AN63" s="42"/>
      <c r="AO63" s="36"/>
      <c r="AP63" s="42"/>
      <c r="AQ63" s="42"/>
    </row>
    <row r="64" spans="1:43" x14ac:dyDescent="0.25">
      <c r="A64" s="53" t="s">
        <v>142</v>
      </c>
      <c r="B64" s="53" t="s">
        <v>143</v>
      </c>
      <c r="C64" s="53" t="s">
        <v>392</v>
      </c>
      <c r="D64" s="54">
        <v>54328863</v>
      </c>
      <c r="E64" s="6">
        <v>2827858</v>
      </c>
      <c r="F64" s="32">
        <f t="shared" si="0"/>
        <v>5.2050748788908023E-2</v>
      </c>
      <c r="G64" s="7">
        <v>31369888</v>
      </c>
      <c r="H64" s="32">
        <f t="shared" si="1"/>
        <v>0.57740740865495377</v>
      </c>
      <c r="I64" s="8"/>
      <c r="J64" s="32">
        <f t="shared" si="2"/>
        <v>0</v>
      </c>
      <c r="K64" s="34">
        <v>0</v>
      </c>
      <c r="L64" s="32">
        <f t="shared" si="3"/>
        <v>0</v>
      </c>
      <c r="M64" s="11">
        <v>1.06989</v>
      </c>
      <c r="N64" s="34">
        <v>20131117</v>
      </c>
      <c r="O64" s="32">
        <f t="shared" si="4"/>
        <v>0.37054184255613815</v>
      </c>
      <c r="P64" s="40"/>
      <c r="Q64" s="41"/>
      <c r="R64" s="35"/>
      <c r="S64" s="43"/>
      <c r="T64" s="44"/>
      <c r="U64" s="36"/>
      <c r="V64" s="42"/>
      <c r="W64" s="36"/>
      <c r="X64" s="42"/>
      <c r="Y64" s="36"/>
      <c r="Z64" s="42"/>
      <c r="AA64" s="36"/>
      <c r="AB64" s="42"/>
      <c r="AC64" s="36"/>
      <c r="AD64" s="42"/>
      <c r="AE64" s="36"/>
      <c r="AF64" s="42"/>
      <c r="AG64" s="36"/>
      <c r="AH64" s="42"/>
      <c r="AI64" s="36"/>
      <c r="AJ64" s="42"/>
      <c r="AK64" s="36"/>
      <c r="AL64" s="42"/>
      <c r="AM64" s="36"/>
      <c r="AN64" s="42"/>
      <c r="AO64" s="36"/>
      <c r="AP64" s="42"/>
      <c r="AQ64" s="42"/>
    </row>
    <row r="65" spans="1:43" x14ac:dyDescent="0.25">
      <c r="A65" s="53" t="s">
        <v>144</v>
      </c>
      <c r="B65" s="53" t="s">
        <v>145</v>
      </c>
      <c r="C65" s="53" t="s">
        <v>391</v>
      </c>
      <c r="D65" s="54">
        <v>26353995</v>
      </c>
      <c r="E65" s="6">
        <v>2452000</v>
      </c>
      <c r="F65" s="32">
        <f t="shared" si="0"/>
        <v>9.3040922258655664E-2</v>
      </c>
      <c r="G65" s="7">
        <v>7105731</v>
      </c>
      <c r="H65" s="32">
        <f t="shared" si="1"/>
        <v>0.26962633179523637</v>
      </c>
      <c r="I65" s="8"/>
      <c r="J65" s="32">
        <f t="shared" si="2"/>
        <v>0</v>
      </c>
      <c r="K65" s="34">
        <v>6376964</v>
      </c>
      <c r="L65" s="32">
        <f t="shared" si="3"/>
        <v>0.24197333269585883</v>
      </c>
      <c r="M65" s="11">
        <v>1.1740999999999999</v>
      </c>
      <c r="N65" s="34">
        <v>10419300</v>
      </c>
      <c r="O65" s="32">
        <f t="shared" si="4"/>
        <v>0.39535941325024915</v>
      </c>
      <c r="P65" s="40"/>
      <c r="Q65" s="41"/>
      <c r="R65" s="35"/>
      <c r="S65" s="43"/>
      <c r="T65" s="44"/>
      <c r="U65" s="36"/>
      <c r="V65" s="42"/>
      <c r="W65" s="36"/>
      <c r="X65" s="42"/>
      <c r="Y65" s="36"/>
      <c r="Z65" s="42"/>
      <c r="AA65" s="36"/>
      <c r="AB65" s="42"/>
      <c r="AC65" s="36"/>
      <c r="AD65" s="42"/>
      <c r="AE65" s="36"/>
      <c r="AF65" s="42"/>
      <c r="AG65" s="36"/>
      <c r="AH65" s="42"/>
      <c r="AI65" s="36"/>
      <c r="AJ65" s="42"/>
      <c r="AK65" s="36"/>
      <c r="AL65" s="42"/>
      <c r="AM65" s="36"/>
      <c r="AN65" s="42"/>
      <c r="AO65" s="36"/>
      <c r="AP65" s="42"/>
      <c r="AQ65" s="42"/>
    </row>
    <row r="66" spans="1:43" x14ac:dyDescent="0.25">
      <c r="A66" s="53" t="s">
        <v>146</v>
      </c>
      <c r="B66" s="53" t="s">
        <v>147</v>
      </c>
      <c r="C66" s="53" t="s">
        <v>392</v>
      </c>
      <c r="D66" s="54">
        <v>47414241</v>
      </c>
      <c r="E66" s="6">
        <v>11272000</v>
      </c>
      <c r="F66" s="32">
        <f t="shared" si="0"/>
        <v>0.23773448150314164</v>
      </c>
      <c r="G66" s="7">
        <v>10130000</v>
      </c>
      <c r="H66" s="32">
        <f t="shared" si="1"/>
        <v>0.21364889084695038</v>
      </c>
      <c r="I66" s="29"/>
      <c r="J66" s="32">
        <f t="shared" si="2"/>
        <v>0</v>
      </c>
      <c r="K66" s="34">
        <v>10158658</v>
      </c>
      <c r="L66" s="32">
        <f t="shared" si="3"/>
        <v>0.21425330841001969</v>
      </c>
      <c r="M66" s="11">
        <v>1.07989</v>
      </c>
      <c r="N66" s="34">
        <v>15853583</v>
      </c>
      <c r="O66" s="32">
        <f t="shared" si="4"/>
        <v>0.33436331923988827</v>
      </c>
      <c r="P66" s="40"/>
      <c r="Q66" s="41"/>
      <c r="R66" s="35"/>
      <c r="S66" s="43"/>
      <c r="T66" s="44"/>
      <c r="U66" s="36"/>
      <c r="V66" s="42"/>
      <c r="W66" s="36"/>
      <c r="X66" s="42"/>
      <c r="Y66" s="36"/>
      <c r="Z66" s="42"/>
      <c r="AA66" s="36"/>
      <c r="AB66" s="42"/>
      <c r="AC66" s="36"/>
      <c r="AD66" s="42"/>
      <c r="AE66" s="36"/>
      <c r="AF66" s="42"/>
      <c r="AG66" s="36"/>
      <c r="AH66" s="42"/>
      <c r="AI66" s="36"/>
      <c r="AJ66" s="42"/>
      <c r="AK66" s="36"/>
      <c r="AL66" s="42"/>
      <c r="AM66" s="36"/>
      <c r="AN66" s="42"/>
      <c r="AO66" s="36"/>
      <c r="AP66" s="42"/>
      <c r="AQ66" s="42"/>
    </row>
    <row r="67" spans="1:43" x14ac:dyDescent="0.25">
      <c r="A67" s="53" t="s">
        <v>148</v>
      </c>
      <c r="B67" s="53" t="s">
        <v>149</v>
      </c>
      <c r="C67" s="53" t="s">
        <v>391</v>
      </c>
      <c r="D67" s="54">
        <v>7932001</v>
      </c>
      <c r="E67" s="6">
        <v>3371363</v>
      </c>
      <c r="F67" s="32">
        <f t="shared" si="0"/>
        <v>0.4250331032484741</v>
      </c>
      <c r="G67" s="7">
        <v>725793</v>
      </c>
      <c r="H67" s="32">
        <f t="shared" si="1"/>
        <v>9.1501879538340949E-2</v>
      </c>
      <c r="I67" s="8"/>
      <c r="J67" s="32">
        <f t="shared" si="2"/>
        <v>0</v>
      </c>
      <c r="K67" s="34">
        <v>1493594</v>
      </c>
      <c r="L67" s="32">
        <f t="shared" si="3"/>
        <v>0.18829977454617064</v>
      </c>
      <c r="M67" s="11">
        <v>0.99990000000000001</v>
      </c>
      <c r="N67" s="34">
        <v>2341251</v>
      </c>
      <c r="O67" s="32">
        <f t="shared" si="4"/>
        <v>0.29516524266701427</v>
      </c>
      <c r="P67" s="40"/>
      <c r="Q67" s="41"/>
      <c r="R67" s="35"/>
      <c r="S67" s="43"/>
      <c r="T67" s="44"/>
      <c r="U67" s="36"/>
      <c r="V67" s="42"/>
      <c r="W67" s="36"/>
      <c r="X67" s="42"/>
      <c r="Y67" s="36"/>
      <c r="Z67" s="42"/>
      <c r="AA67" s="36"/>
      <c r="AB67" s="42"/>
      <c r="AC67" s="36"/>
      <c r="AD67" s="42"/>
      <c r="AE67" s="36"/>
      <c r="AF67" s="42"/>
      <c r="AG67" s="36"/>
      <c r="AH67" s="42"/>
      <c r="AI67" s="36"/>
      <c r="AJ67" s="42"/>
      <c r="AK67" s="36"/>
      <c r="AL67" s="42"/>
      <c r="AM67" s="36"/>
      <c r="AN67" s="42"/>
      <c r="AO67" s="36"/>
      <c r="AP67" s="42"/>
      <c r="AQ67" s="42"/>
    </row>
    <row r="68" spans="1:43" x14ac:dyDescent="0.25">
      <c r="A68" s="53" t="s">
        <v>150</v>
      </c>
      <c r="B68" s="53" t="s">
        <v>151</v>
      </c>
      <c r="C68" s="53" t="s">
        <v>391</v>
      </c>
      <c r="D68" s="54">
        <v>15069479</v>
      </c>
      <c r="E68" s="6">
        <v>6157000</v>
      </c>
      <c r="F68" s="32">
        <f t="shared" si="0"/>
        <v>0.40857417831100862</v>
      </c>
      <c r="G68" s="7">
        <v>0</v>
      </c>
      <c r="H68" s="32">
        <f t="shared" si="1"/>
        <v>0</v>
      </c>
      <c r="I68" s="8"/>
      <c r="J68" s="32">
        <f t="shared" si="2"/>
        <v>0</v>
      </c>
      <c r="K68" s="34">
        <v>4047313</v>
      </c>
      <c r="L68" s="32">
        <f t="shared" si="3"/>
        <v>0.26857683666435977</v>
      </c>
      <c r="M68" s="11">
        <v>1.0158799999999999</v>
      </c>
      <c r="N68" s="34">
        <v>4865166</v>
      </c>
      <c r="O68" s="32">
        <f t="shared" si="4"/>
        <v>0.32284898502463155</v>
      </c>
      <c r="P68" s="40"/>
      <c r="Q68" s="41"/>
      <c r="R68" s="35"/>
      <c r="S68" s="43"/>
      <c r="T68" s="35"/>
      <c r="U68" s="36"/>
      <c r="V68" s="42"/>
      <c r="W68" s="36"/>
      <c r="X68" s="42"/>
      <c r="Y68" s="36"/>
      <c r="Z68" s="42"/>
      <c r="AA68" s="36"/>
      <c r="AB68" s="42"/>
      <c r="AC68" s="36"/>
      <c r="AD68" s="42"/>
      <c r="AE68" s="36"/>
      <c r="AF68" s="42"/>
      <c r="AG68" s="36"/>
      <c r="AH68" s="42"/>
      <c r="AI68" s="36"/>
      <c r="AJ68" s="42"/>
      <c r="AK68" s="36"/>
      <c r="AL68" s="42"/>
      <c r="AM68" s="36"/>
      <c r="AN68" s="42"/>
      <c r="AO68" s="36"/>
      <c r="AP68" s="42"/>
      <c r="AQ68" s="42"/>
    </row>
    <row r="69" spans="1:43" x14ac:dyDescent="0.25">
      <c r="A69" s="53" t="s">
        <v>152</v>
      </c>
      <c r="B69" s="53" t="s">
        <v>153</v>
      </c>
      <c r="C69" s="53" t="s">
        <v>392</v>
      </c>
      <c r="D69" s="54">
        <v>28123480</v>
      </c>
      <c r="E69" s="6">
        <v>4000000</v>
      </c>
      <c r="F69" s="32">
        <f t="shared" si="0"/>
        <v>0.14222990895863527</v>
      </c>
      <c r="G69" s="7">
        <v>7000000</v>
      </c>
      <c r="H69" s="32">
        <f t="shared" si="1"/>
        <v>0.24890234067761174</v>
      </c>
      <c r="I69" s="29"/>
      <c r="J69" s="32">
        <f t="shared" si="2"/>
        <v>0</v>
      </c>
      <c r="K69" s="34">
        <v>5876960</v>
      </c>
      <c r="L69" s="32">
        <f t="shared" si="3"/>
        <v>0.2089698714383853</v>
      </c>
      <c r="M69" s="11">
        <v>1.2071499999999999</v>
      </c>
      <c r="N69" s="34">
        <v>11246520</v>
      </c>
      <c r="O69" s="32">
        <f t="shared" si="4"/>
        <v>0.39989787892536771</v>
      </c>
      <c r="P69" s="40"/>
      <c r="Q69" s="41"/>
      <c r="R69" s="35"/>
      <c r="S69" s="43"/>
      <c r="T69" s="44"/>
      <c r="U69" s="36"/>
      <c r="V69" s="42"/>
      <c r="W69" s="36"/>
      <c r="X69" s="42"/>
      <c r="Y69" s="36"/>
      <c r="Z69" s="42"/>
      <c r="AA69" s="36"/>
      <c r="AB69" s="42"/>
      <c r="AC69" s="36"/>
      <c r="AD69" s="42"/>
      <c r="AE69" s="36"/>
      <c r="AF69" s="42"/>
      <c r="AG69" s="36"/>
      <c r="AH69" s="42"/>
      <c r="AI69" s="36"/>
      <c r="AJ69" s="42"/>
      <c r="AK69" s="36"/>
      <c r="AL69" s="42"/>
      <c r="AM69" s="36"/>
      <c r="AN69" s="42"/>
      <c r="AO69" s="36"/>
      <c r="AP69" s="42"/>
      <c r="AQ69" s="42"/>
    </row>
    <row r="70" spans="1:43" x14ac:dyDescent="0.25">
      <c r="A70" s="53" t="s">
        <v>154</v>
      </c>
      <c r="B70" s="53" t="s">
        <v>155</v>
      </c>
      <c r="C70" s="53" t="s">
        <v>392</v>
      </c>
      <c r="D70" s="54">
        <v>85514496</v>
      </c>
      <c r="E70" s="6">
        <v>34550000</v>
      </c>
      <c r="F70" s="32">
        <f t="shared" si="0"/>
        <v>0.40402506728215998</v>
      </c>
      <c r="G70" s="7">
        <v>0</v>
      </c>
      <c r="H70" s="32">
        <f t="shared" si="1"/>
        <v>0</v>
      </c>
      <c r="I70" s="8"/>
      <c r="J70" s="32">
        <f t="shared" si="2"/>
        <v>0</v>
      </c>
      <c r="K70" s="34">
        <v>16596859</v>
      </c>
      <c r="L70" s="32">
        <f t="shared" si="3"/>
        <v>0.19408240446157807</v>
      </c>
      <c r="M70" s="11">
        <v>1.1056699999999999</v>
      </c>
      <c r="N70" s="34">
        <v>34367637</v>
      </c>
      <c r="O70" s="32">
        <f t="shared" si="4"/>
        <v>0.40189252825626198</v>
      </c>
      <c r="P70" s="40"/>
      <c r="Q70" s="41"/>
      <c r="R70" s="35"/>
      <c r="S70" s="43"/>
      <c r="T70" s="42"/>
      <c r="U70" s="36"/>
      <c r="V70" s="42"/>
      <c r="W70" s="36"/>
      <c r="X70" s="42"/>
      <c r="Y70" s="36"/>
      <c r="Z70" s="42"/>
      <c r="AA70" s="36"/>
      <c r="AB70" s="42"/>
      <c r="AC70" s="36"/>
      <c r="AD70" s="42"/>
      <c r="AE70" s="36"/>
      <c r="AF70" s="42"/>
      <c r="AG70" s="36"/>
      <c r="AH70" s="42"/>
      <c r="AI70" s="36"/>
      <c r="AJ70" s="42"/>
      <c r="AK70" s="36"/>
      <c r="AL70" s="42"/>
      <c r="AM70" s="36"/>
      <c r="AN70" s="42"/>
      <c r="AO70" s="36"/>
      <c r="AP70" s="42"/>
      <c r="AQ70" s="42"/>
    </row>
    <row r="71" spans="1:43" x14ac:dyDescent="0.25">
      <c r="A71" s="53" t="s">
        <v>156</v>
      </c>
      <c r="B71" s="53" t="s">
        <v>157</v>
      </c>
      <c r="C71" s="53" t="s">
        <v>391</v>
      </c>
      <c r="D71" s="54">
        <v>8557261</v>
      </c>
      <c r="E71" s="6">
        <v>3433488</v>
      </c>
      <c r="F71" s="32">
        <f t="shared" si="0"/>
        <v>0.40123679761549869</v>
      </c>
      <c r="G71" s="7">
        <v>1975189</v>
      </c>
      <c r="H71" s="32">
        <f t="shared" si="1"/>
        <v>0.2308202355870646</v>
      </c>
      <c r="I71" s="8"/>
      <c r="J71" s="32">
        <f t="shared" si="2"/>
        <v>0</v>
      </c>
      <c r="K71" s="34">
        <v>797304</v>
      </c>
      <c r="L71" s="32">
        <f t="shared" si="3"/>
        <v>9.3172803774478771E-2</v>
      </c>
      <c r="M71" s="11">
        <v>0.99997999999999998</v>
      </c>
      <c r="N71" s="34">
        <v>2351280</v>
      </c>
      <c r="O71" s="32">
        <f t="shared" si="4"/>
        <v>0.27477016302295793</v>
      </c>
      <c r="P71" s="40"/>
      <c r="Q71" s="41"/>
      <c r="R71" s="35"/>
      <c r="S71" s="43"/>
      <c r="T71" s="44"/>
      <c r="U71" s="36"/>
      <c r="V71" s="42"/>
      <c r="W71" s="36"/>
      <c r="X71" s="42"/>
      <c r="Y71" s="36"/>
      <c r="Z71" s="42"/>
      <c r="AA71" s="36"/>
      <c r="AB71" s="42"/>
      <c r="AC71" s="36"/>
      <c r="AD71" s="42"/>
      <c r="AE71" s="36"/>
      <c r="AF71" s="42"/>
      <c r="AG71" s="36"/>
      <c r="AH71" s="42"/>
      <c r="AI71" s="36"/>
      <c r="AJ71" s="42"/>
      <c r="AK71" s="36"/>
      <c r="AL71" s="42"/>
      <c r="AM71" s="36"/>
      <c r="AN71" s="42"/>
      <c r="AO71" s="36"/>
      <c r="AP71" s="42"/>
      <c r="AQ71" s="42"/>
    </row>
    <row r="72" spans="1:43" x14ac:dyDescent="0.25">
      <c r="A72" s="53" t="s">
        <v>158</v>
      </c>
      <c r="B72" s="53" t="s">
        <v>159</v>
      </c>
      <c r="C72" s="53" t="s">
        <v>391</v>
      </c>
      <c r="D72" s="54">
        <v>35916610</v>
      </c>
      <c r="E72" s="6">
        <v>9000000</v>
      </c>
      <c r="F72" s="32">
        <f t="shared" si="0"/>
        <v>0.25058044175104499</v>
      </c>
      <c r="G72" s="7">
        <v>12856381</v>
      </c>
      <c r="H72" s="32">
        <f t="shared" si="1"/>
        <v>0.35795084781108238</v>
      </c>
      <c r="I72" s="8"/>
      <c r="J72" s="32">
        <f t="shared" si="2"/>
        <v>0</v>
      </c>
      <c r="K72" s="34">
        <v>2698987</v>
      </c>
      <c r="L72" s="32">
        <f t="shared" si="3"/>
        <v>7.5145928304480858E-2</v>
      </c>
      <c r="M72" s="11">
        <v>1.05</v>
      </c>
      <c r="N72" s="34">
        <v>11361242</v>
      </c>
      <c r="O72" s="32">
        <f t="shared" si="4"/>
        <v>0.31632278213339177</v>
      </c>
      <c r="P72" s="40"/>
      <c r="Q72" s="41"/>
      <c r="R72" s="35"/>
      <c r="S72" s="43"/>
      <c r="T72" s="44"/>
      <c r="U72" s="36"/>
      <c r="V72" s="42"/>
      <c r="W72" s="36"/>
      <c r="X72" s="42"/>
      <c r="Y72" s="36"/>
      <c r="Z72" s="42"/>
      <c r="AA72" s="36"/>
      <c r="AB72" s="42"/>
      <c r="AC72" s="36"/>
      <c r="AD72" s="42"/>
      <c r="AE72" s="36"/>
      <c r="AF72" s="42"/>
      <c r="AG72" s="36"/>
      <c r="AH72" s="42"/>
      <c r="AI72" s="36"/>
      <c r="AJ72" s="42"/>
      <c r="AK72" s="36"/>
      <c r="AL72" s="42"/>
      <c r="AM72" s="36"/>
      <c r="AN72" s="42"/>
      <c r="AO72" s="36"/>
      <c r="AP72" s="42"/>
      <c r="AQ72" s="42"/>
    </row>
    <row r="73" spans="1:43" x14ac:dyDescent="0.25">
      <c r="A73" s="53" t="s">
        <v>160</v>
      </c>
      <c r="B73" s="53" t="s">
        <v>161</v>
      </c>
      <c r="C73" s="53" t="s">
        <v>392</v>
      </c>
      <c r="D73" s="54">
        <v>38877615</v>
      </c>
      <c r="E73" s="6">
        <v>12849000</v>
      </c>
      <c r="F73" s="32">
        <f t="shared" si="0"/>
        <v>0.3304986687069153</v>
      </c>
      <c r="G73" s="7">
        <v>9821162</v>
      </c>
      <c r="H73" s="32">
        <f t="shared" si="1"/>
        <v>0.25261739949840029</v>
      </c>
      <c r="I73" s="8"/>
      <c r="J73" s="32">
        <f t="shared" si="2"/>
        <v>0</v>
      </c>
      <c r="K73" s="34">
        <v>3561468</v>
      </c>
      <c r="L73" s="32">
        <f t="shared" si="3"/>
        <v>9.1607162630732361E-2</v>
      </c>
      <c r="M73" s="11">
        <v>1.1675500000000001</v>
      </c>
      <c r="N73" s="34">
        <v>12645985</v>
      </c>
      <c r="O73" s="32">
        <f t="shared" si="4"/>
        <v>0.32527676916395204</v>
      </c>
      <c r="P73" s="40"/>
      <c r="Q73" s="41"/>
      <c r="R73" s="35"/>
      <c r="S73" s="43"/>
      <c r="T73" s="42"/>
      <c r="U73" s="36"/>
      <c r="V73" s="42"/>
      <c r="W73" s="36"/>
      <c r="X73" s="42"/>
      <c r="Y73" s="36"/>
      <c r="Z73" s="42"/>
      <c r="AA73" s="36"/>
      <c r="AB73" s="42"/>
      <c r="AC73" s="36"/>
      <c r="AD73" s="42"/>
      <c r="AE73" s="36"/>
      <c r="AF73" s="42"/>
      <c r="AG73" s="36"/>
      <c r="AH73" s="42"/>
      <c r="AI73" s="36"/>
      <c r="AJ73" s="42"/>
      <c r="AK73" s="36"/>
      <c r="AL73" s="42"/>
      <c r="AM73" s="36"/>
      <c r="AN73" s="42"/>
      <c r="AO73" s="36"/>
      <c r="AP73" s="42"/>
      <c r="AQ73" s="42"/>
    </row>
    <row r="74" spans="1:43" x14ac:dyDescent="0.25">
      <c r="A74" s="53" t="s">
        <v>162</v>
      </c>
      <c r="B74" s="53" t="s">
        <v>163</v>
      </c>
      <c r="C74" s="53" t="s">
        <v>392</v>
      </c>
      <c r="D74" s="54">
        <v>64152723</v>
      </c>
      <c r="E74" s="56">
        <v>16719915</v>
      </c>
      <c r="F74" s="32">
        <f t="shared" si="0"/>
        <v>0.26062673910193962</v>
      </c>
      <c r="G74" s="7">
        <v>21700000</v>
      </c>
      <c r="H74" s="32">
        <f t="shared" si="1"/>
        <v>0.3382553223812495</v>
      </c>
      <c r="I74" s="8"/>
      <c r="J74" s="32">
        <f t="shared" si="2"/>
        <v>0</v>
      </c>
      <c r="K74" s="34">
        <v>6943763</v>
      </c>
      <c r="L74" s="32">
        <f t="shared" si="3"/>
        <v>0.10823800885271853</v>
      </c>
      <c r="M74" s="11">
        <v>1.18</v>
      </c>
      <c r="N74" s="34">
        <v>18789045</v>
      </c>
      <c r="O74" s="32">
        <f t="shared" si="4"/>
        <v>0.29287992966409238</v>
      </c>
      <c r="P74" s="40"/>
      <c r="Q74" s="41"/>
      <c r="R74" s="35"/>
      <c r="S74" s="43"/>
      <c r="T74" s="44"/>
      <c r="U74" s="36"/>
      <c r="V74" s="42"/>
      <c r="W74" s="36"/>
      <c r="X74" s="42"/>
      <c r="Y74" s="36"/>
      <c r="Z74" s="42"/>
      <c r="AA74" s="36"/>
      <c r="AB74" s="42"/>
      <c r="AC74" s="36"/>
      <c r="AD74" s="42"/>
      <c r="AE74" s="36"/>
      <c r="AF74" s="42"/>
      <c r="AG74" s="36"/>
      <c r="AH74" s="42"/>
      <c r="AI74" s="36"/>
      <c r="AJ74" s="42"/>
      <c r="AK74" s="36"/>
      <c r="AL74" s="42"/>
      <c r="AM74" s="36"/>
      <c r="AN74" s="42"/>
      <c r="AO74" s="36"/>
      <c r="AP74" s="42"/>
      <c r="AQ74" s="42"/>
    </row>
    <row r="75" spans="1:43" x14ac:dyDescent="0.25">
      <c r="A75" s="53" t="s">
        <v>164</v>
      </c>
      <c r="B75" s="53" t="s">
        <v>165</v>
      </c>
      <c r="C75" s="53" t="s">
        <v>391</v>
      </c>
      <c r="D75" s="54">
        <v>8713938</v>
      </c>
      <c r="E75" s="56">
        <v>3000000</v>
      </c>
      <c r="F75" s="32">
        <f t="shared" si="0"/>
        <v>0.34427603226004133</v>
      </c>
      <c r="G75" s="7">
        <v>2942628</v>
      </c>
      <c r="H75" s="32">
        <f t="shared" si="1"/>
        <v>0.33769209741910028</v>
      </c>
      <c r="I75" s="8"/>
      <c r="J75" s="32">
        <f t="shared" si="2"/>
        <v>0</v>
      </c>
      <c r="K75" s="34">
        <v>348918</v>
      </c>
      <c r="L75" s="32">
        <f t="shared" si="3"/>
        <v>4.0041368208036367E-2</v>
      </c>
      <c r="M75" s="11">
        <v>1.05</v>
      </c>
      <c r="N75" s="34">
        <v>2422392</v>
      </c>
      <c r="O75" s="32">
        <f t="shared" si="4"/>
        <v>0.277990502112822</v>
      </c>
      <c r="P75" s="40"/>
      <c r="Q75" s="41"/>
      <c r="R75" s="35"/>
      <c r="S75" s="43"/>
      <c r="T75" s="44"/>
      <c r="U75" s="36"/>
      <c r="V75" s="42"/>
      <c r="W75" s="36"/>
      <c r="X75" s="42"/>
      <c r="Y75" s="36"/>
      <c r="Z75" s="42"/>
      <c r="AA75" s="36"/>
      <c r="AB75" s="42"/>
      <c r="AC75" s="36"/>
      <c r="AD75" s="42"/>
      <c r="AE75" s="36"/>
      <c r="AF75" s="42"/>
      <c r="AG75" s="36"/>
      <c r="AH75" s="42"/>
      <c r="AI75" s="36"/>
      <c r="AJ75" s="42"/>
      <c r="AK75" s="36"/>
      <c r="AL75" s="42"/>
      <c r="AM75" s="36"/>
      <c r="AN75" s="42"/>
      <c r="AO75" s="36"/>
      <c r="AP75" s="42"/>
      <c r="AQ75" s="42"/>
    </row>
    <row r="76" spans="1:43" x14ac:dyDescent="0.25">
      <c r="A76" s="53" t="s">
        <v>166</v>
      </c>
      <c r="B76" s="53" t="s">
        <v>167</v>
      </c>
      <c r="C76" s="53" t="s">
        <v>391</v>
      </c>
      <c r="D76" s="54">
        <v>36066107</v>
      </c>
      <c r="E76" s="6">
        <v>18500000</v>
      </c>
      <c r="F76" s="32">
        <f t="shared" si="0"/>
        <v>0.51294696153371921</v>
      </c>
      <c r="G76" s="7">
        <v>0</v>
      </c>
      <c r="H76" s="32">
        <f t="shared" si="1"/>
        <v>0</v>
      </c>
      <c r="I76" s="8"/>
      <c r="J76" s="32">
        <f t="shared" si="2"/>
        <v>0</v>
      </c>
      <c r="K76" s="34">
        <v>5404973</v>
      </c>
      <c r="L76" s="32">
        <f t="shared" si="3"/>
        <v>0.14986294473090761</v>
      </c>
      <c r="M76" s="11">
        <v>1.08355</v>
      </c>
      <c r="N76" s="34">
        <v>12161134</v>
      </c>
      <c r="O76" s="32">
        <f t="shared" si="4"/>
        <v>0.33719009373537323</v>
      </c>
      <c r="P76" s="40"/>
      <c r="Q76" s="41"/>
      <c r="R76" s="35"/>
      <c r="S76" s="43"/>
      <c r="T76" s="44"/>
      <c r="U76" s="36"/>
      <c r="V76" s="42"/>
      <c r="W76" s="36"/>
      <c r="X76" s="42"/>
      <c r="Y76" s="36"/>
      <c r="Z76" s="42"/>
      <c r="AA76" s="36"/>
      <c r="AB76" s="42"/>
      <c r="AC76" s="36"/>
      <c r="AD76" s="42"/>
      <c r="AE76" s="36"/>
      <c r="AF76" s="42"/>
      <c r="AG76" s="36"/>
      <c r="AH76" s="42"/>
      <c r="AI76" s="36"/>
      <c r="AJ76" s="42"/>
      <c r="AK76" s="36"/>
      <c r="AL76" s="42"/>
      <c r="AM76" s="36"/>
      <c r="AN76" s="42"/>
      <c r="AO76" s="36"/>
      <c r="AP76" s="42"/>
      <c r="AQ76" s="42"/>
    </row>
    <row r="77" spans="1:43" x14ac:dyDescent="0.25">
      <c r="A77" s="53" t="s">
        <v>168</v>
      </c>
      <c r="B77" s="53" t="s">
        <v>169</v>
      </c>
      <c r="C77" s="53" t="s">
        <v>391</v>
      </c>
      <c r="D77" s="54">
        <v>9769054</v>
      </c>
      <c r="E77" s="6">
        <v>1880000</v>
      </c>
      <c r="F77" s="32">
        <f t="shared" si="0"/>
        <v>0.19244442706530232</v>
      </c>
      <c r="G77" s="7">
        <v>4322030</v>
      </c>
      <c r="H77" s="32">
        <f t="shared" si="1"/>
        <v>0.44242052505800461</v>
      </c>
      <c r="I77" s="8"/>
      <c r="J77" s="32">
        <f t="shared" si="2"/>
        <v>0</v>
      </c>
      <c r="K77" s="34">
        <v>328225</v>
      </c>
      <c r="L77" s="32">
        <f t="shared" si="3"/>
        <v>3.3598442592291944E-2</v>
      </c>
      <c r="M77" s="11">
        <v>1.05</v>
      </c>
      <c r="N77" s="34">
        <v>3238799</v>
      </c>
      <c r="O77" s="32">
        <f t="shared" si="4"/>
        <v>0.33153660528440115</v>
      </c>
      <c r="P77" s="40"/>
      <c r="Q77" s="41"/>
      <c r="R77" s="35"/>
      <c r="S77" s="43"/>
      <c r="T77" s="44"/>
      <c r="U77" s="36"/>
      <c r="V77" s="44"/>
      <c r="W77" s="36"/>
      <c r="X77" s="42"/>
      <c r="Y77" s="36"/>
      <c r="Z77" s="42"/>
      <c r="AA77" s="36"/>
      <c r="AB77" s="42"/>
      <c r="AC77" s="36"/>
      <c r="AD77" s="42"/>
      <c r="AE77" s="36"/>
      <c r="AF77" s="42"/>
      <c r="AG77" s="36"/>
      <c r="AH77" s="42"/>
      <c r="AI77" s="36"/>
      <c r="AJ77" s="42"/>
      <c r="AK77" s="36"/>
      <c r="AL77" s="42"/>
      <c r="AM77" s="36"/>
      <c r="AN77" s="42"/>
      <c r="AO77" s="36"/>
      <c r="AP77" s="42"/>
      <c r="AQ77" s="42"/>
    </row>
    <row r="78" spans="1:43" x14ac:dyDescent="0.25">
      <c r="A78" s="53" t="s">
        <v>170</v>
      </c>
      <c r="B78" s="53" t="s">
        <v>171</v>
      </c>
      <c r="C78" s="53" t="s">
        <v>391</v>
      </c>
      <c r="D78" s="54">
        <v>24979837</v>
      </c>
      <c r="E78" s="6">
        <v>6800000</v>
      </c>
      <c r="F78" s="32">
        <f t="shared" si="0"/>
        <v>0.27221955051187885</v>
      </c>
      <c r="G78" s="7">
        <v>0</v>
      </c>
      <c r="H78" s="32">
        <f t="shared" si="1"/>
        <v>0</v>
      </c>
      <c r="I78" s="8"/>
      <c r="J78" s="32">
        <f t="shared" si="2"/>
        <v>0</v>
      </c>
      <c r="K78" s="34">
        <v>10063662</v>
      </c>
      <c r="L78" s="32">
        <f t="shared" si="3"/>
        <v>0.40287140384462877</v>
      </c>
      <c r="M78" s="11">
        <v>1.05</v>
      </c>
      <c r="N78" s="34">
        <v>8116175</v>
      </c>
      <c r="O78" s="32">
        <f t="shared" si="4"/>
        <v>0.32490904564349238</v>
      </c>
      <c r="P78" s="40"/>
      <c r="Q78" s="41"/>
      <c r="R78" s="35"/>
      <c r="S78" s="43"/>
      <c r="T78" s="35"/>
      <c r="U78" s="36"/>
      <c r="V78" s="44"/>
      <c r="W78" s="36"/>
      <c r="X78" s="42"/>
      <c r="Y78" s="36"/>
      <c r="Z78" s="42"/>
      <c r="AA78" s="36"/>
      <c r="AB78" s="42"/>
      <c r="AC78" s="36"/>
      <c r="AD78" s="42"/>
      <c r="AE78" s="36"/>
      <c r="AF78" s="42"/>
      <c r="AG78" s="36"/>
      <c r="AH78" s="42"/>
      <c r="AI78" s="36"/>
      <c r="AJ78" s="42"/>
      <c r="AK78" s="36"/>
      <c r="AL78" s="42"/>
      <c r="AM78" s="36"/>
      <c r="AN78" s="42"/>
      <c r="AO78" s="36"/>
      <c r="AP78" s="42"/>
      <c r="AQ78" s="42"/>
    </row>
    <row r="79" spans="1:43" x14ac:dyDescent="0.25">
      <c r="A79" s="53" t="s">
        <v>172</v>
      </c>
      <c r="B79" s="53" t="s">
        <v>173</v>
      </c>
      <c r="C79" s="53" t="s">
        <v>391</v>
      </c>
      <c r="D79" s="54">
        <v>23824614</v>
      </c>
      <c r="E79" s="6">
        <v>9090000</v>
      </c>
      <c r="F79" s="32">
        <f t="shared" si="0"/>
        <v>0.38153818567637654</v>
      </c>
      <c r="G79" s="7">
        <v>0</v>
      </c>
      <c r="H79" s="32">
        <f t="shared" si="1"/>
        <v>0</v>
      </c>
      <c r="I79" s="8"/>
      <c r="J79" s="32">
        <f t="shared" si="2"/>
        <v>0</v>
      </c>
      <c r="K79" s="34">
        <v>6892108</v>
      </c>
      <c r="L79" s="32">
        <f t="shared" si="3"/>
        <v>0.28928519051767221</v>
      </c>
      <c r="M79" s="11">
        <v>1.0900000000000001</v>
      </c>
      <c r="N79" s="34">
        <v>7842506</v>
      </c>
      <c r="O79" s="32">
        <f t="shared" si="4"/>
        <v>0.32917662380595125</v>
      </c>
      <c r="P79" s="40"/>
      <c r="Q79" s="41"/>
      <c r="R79" s="35"/>
      <c r="S79" s="36"/>
      <c r="T79" s="44"/>
      <c r="U79" s="36"/>
      <c r="V79" s="42"/>
      <c r="W79" s="36"/>
      <c r="X79" s="42"/>
      <c r="Y79" s="36"/>
      <c r="Z79" s="42"/>
      <c r="AA79" s="36"/>
      <c r="AB79" s="42"/>
      <c r="AC79" s="36"/>
      <c r="AD79" s="42"/>
      <c r="AE79" s="36"/>
      <c r="AF79" s="42"/>
      <c r="AG79" s="36"/>
      <c r="AH79" s="42"/>
      <c r="AI79" s="36"/>
      <c r="AJ79" s="42"/>
      <c r="AK79" s="36"/>
      <c r="AL79" s="42"/>
      <c r="AM79" s="36"/>
      <c r="AN79" s="42"/>
      <c r="AO79" s="36"/>
      <c r="AP79" s="42"/>
      <c r="AQ79" s="42"/>
    </row>
    <row r="80" spans="1:43" x14ac:dyDescent="0.25">
      <c r="A80" s="53" t="s">
        <v>174</v>
      </c>
      <c r="B80" s="53" t="s">
        <v>175</v>
      </c>
      <c r="C80" s="53" t="s">
        <v>391</v>
      </c>
      <c r="D80" s="54">
        <v>141915529</v>
      </c>
      <c r="E80" s="6">
        <v>24736000</v>
      </c>
      <c r="F80" s="32">
        <f t="shared" si="0"/>
        <v>0.17430086879357651</v>
      </c>
      <c r="G80" s="7">
        <v>53168962</v>
      </c>
      <c r="H80" s="32">
        <f t="shared" si="1"/>
        <v>0.37465217777541454</v>
      </c>
      <c r="I80" s="8"/>
      <c r="J80" s="32">
        <f t="shared" si="2"/>
        <v>0</v>
      </c>
      <c r="K80" s="34">
        <v>3550000</v>
      </c>
      <c r="L80" s="32">
        <f t="shared" si="3"/>
        <v>2.5014880506840094E-2</v>
      </c>
      <c r="M80" s="11">
        <v>1.2174</v>
      </c>
      <c r="N80" s="34">
        <v>60460567</v>
      </c>
      <c r="O80" s="32">
        <f t="shared" si="4"/>
        <v>0.42603207292416884</v>
      </c>
      <c r="P80" s="40"/>
      <c r="Q80" s="41"/>
      <c r="R80" s="35"/>
      <c r="S80" s="43"/>
      <c r="T80" s="44"/>
      <c r="U80" s="36"/>
      <c r="V80" s="42"/>
      <c r="W80" s="36"/>
      <c r="X80" s="42"/>
      <c r="Y80" s="36"/>
      <c r="Z80" s="42"/>
      <c r="AA80" s="36"/>
      <c r="AB80" s="42"/>
      <c r="AC80" s="36"/>
      <c r="AD80" s="42"/>
      <c r="AE80" s="36"/>
      <c r="AF80" s="42"/>
      <c r="AG80" s="36"/>
      <c r="AH80" s="42"/>
      <c r="AI80" s="36"/>
      <c r="AJ80" s="42"/>
      <c r="AK80" s="36"/>
      <c r="AL80" s="42"/>
      <c r="AM80" s="36"/>
      <c r="AN80" s="42"/>
      <c r="AO80" s="36"/>
      <c r="AP80" s="42"/>
      <c r="AQ80" s="42"/>
    </row>
    <row r="81" spans="1:43" x14ac:dyDescent="0.25">
      <c r="A81" s="53" t="s">
        <v>176</v>
      </c>
      <c r="B81" s="53" t="s">
        <v>177</v>
      </c>
      <c r="C81" s="53" t="s">
        <v>392</v>
      </c>
      <c r="D81" s="54">
        <v>38215294</v>
      </c>
      <c r="E81" s="6">
        <v>253000</v>
      </c>
      <c r="F81" s="32">
        <f t="shared" si="0"/>
        <v>6.6203860684677712E-3</v>
      </c>
      <c r="G81" s="7">
        <v>13529289</v>
      </c>
      <c r="H81" s="32">
        <f t="shared" si="1"/>
        <v>0.35402812811017492</v>
      </c>
      <c r="I81" s="8">
        <v>7556000</v>
      </c>
      <c r="J81" s="32">
        <f t="shared" si="2"/>
        <v>0.19772188590253945</v>
      </c>
      <c r="K81" s="34">
        <v>2408216</v>
      </c>
      <c r="L81" s="32">
        <f t="shared" si="3"/>
        <v>6.3017073740162771E-2</v>
      </c>
      <c r="M81" s="11">
        <v>1.1032599999999999</v>
      </c>
      <c r="N81" s="34">
        <v>14468789</v>
      </c>
      <c r="O81" s="32">
        <f t="shared" si="4"/>
        <v>0.3786125261786551</v>
      </c>
      <c r="P81" s="40"/>
      <c r="Q81" s="41"/>
      <c r="R81" s="35"/>
      <c r="S81" s="43"/>
      <c r="T81" s="44"/>
      <c r="U81" s="36"/>
      <c r="V81" s="42"/>
      <c r="W81" s="36"/>
      <c r="X81" s="42"/>
      <c r="Y81" s="36"/>
      <c r="Z81" s="42"/>
      <c r="AA81" s="36"/>
      <c r="AB81" s="42"/>
      <c r="AC81" s="36"/>
      <c r="AD81" s="42"/>
      <c r="AE81" s="36"/>
      <c r="AF81" s="42"/>
      <c r="AG81" s="36"/>
      <c r="AH81" s="42"/>
      <c r="AI81" s="36"/>
      <c r="AJ81" s="42"/>
      <c r="AK81" s="36"/>
      <c r="AL81" s="42"/>
      <c r="AM81" s="36"/>
      <c r="AN81" s="42"/>
      <c r="AO81" s="36"/>
      <c r="AP81" s="42"/>
      <c r="AQ81" s="42"/>
    </row>
    <row r="82" spans="1:43" x14ac:dyDescent="0.25">
      <c r="A82" s="53" t="s">
        <v>178</v>
      </c>
      <c r="B82" s="53" t="s">
        <v>179</v>
      </c>
      <c r="C82" s="53" t="s">
        <v>391</v>
      </c>
      <c r="D82" s="54">
        <v>7493669</v>
      </c>
      <c r="E82" s="6">
        <v>3088875</v>
      </c>
      <c r="F82" s="32">
        <f t="shared" si="0"/>
        <v>0.41219795002955162</v>
      </c>
      <c r="G82" s="7">
        <v>0</v>
      </c>
      <c r="H82" s="32">
        <f t="shared" si="1"/>
        <v>0</v>
      </c>
      <c r="I82" s="8"/>
      <c r="J82" s="32">
        <f t="shared" si="2"/>
        <v>0</v>
      </c>
      <c r="K82" s="34">
        <v>2300803</v>
      </c>
      <c r="L82" s="32">
        <f t="shared" si="3"/>
        <v>0.30703291004713446</v>
      </c>
      <c r="M82" s="11">
        <v>0.92949999999999999</v>
      </c>
      <c r="N82" s="34">
        <v>2103991</v>
      </c>
      <c r="O82" s="32">
        <f t="shared" si="4"/>
        <v>0.28076913992331393</v>
      </c>
      <c r="P82" s="40"/>
      <c r="Q82" s="41"/>
      <c r="R82" s="35"/>
      <c r="S82" s="43"/>
      <c r="T82" s="44"/>
      <c r="U82" s="36"/>
      <c r="V82" s="44"/>
      <c r="W82" s="36"/>
      <c r="X82" s="44"/>
      <c r="Y82" s="36"/>
      <c r="Z82" s="42"/>
      <c r="AA82" s="36"/>
      <c r="AB82" s="42"/>
      <c r="AC82" s="36"/>
      <c r="AD82" s="42"/>
      <c r="AE82" s="36"/>
      <c r="AF82" s="42"/>
      <c r="AG82" s="36"/>
      <c r="AH82" s="42"/>
      <c r="AI82" s="36"/>
      <c r="AJ82" s="42"/>
      <c r="AK82" s="36"/>
      <c r="AL82" s="42"/>
      <c r="AM82" s="36"/>
      <c r="AN82" s="42"/>
      <c r="AO82" s="36"/>
      <c r="AP82" s="42"/>
      <c r="AQ82" s="42"/>
    </row>
    <row r="83" spans="1:43" x14ac:dyDescent="0.25">
      <c r="A83" s="53" t="s">
        <v>180</v>
      </c>
      <c r="B83" s="53" t="s">
        <v>181</v>
      </c>
      <c r="C83" s="53" t="s">
        <v>391</v>
      </c>
      <c r="D83" s="54">
        <v>7066342</v>
      </c>
      <c r="E83" s="6">
        <v>1694833</v>
      </c>
      <c r="F83" s="32">
        <f t="shared" si="0"/>
        <v>0.23984587782476421</v>
      </c>
      <c r="G83" s="7">
        <v>0</v>
      </c>
      <c r="H83" s="32">
        <f t="shared" si="1"/>
        <v>0</v>
      </c>
      <c r="I83" s="8"/>
      <c r="J83" s="32">
        <f t="shared" si="2"/>
        <v>0</v>
      </c>
      <c r="K83" s="34">
        <v>3326039</v>
      </c>
      <c r="L83" s="32">
        <f t="shared" si="3"/>
        <v>0.47068752120970087</v>
      </c>
      <c r="M83" s="11">
        <v>0.92949999999999999</v>
      </c>
      <c r="N83" s="34">
        <v>2045470</v>
      </c>
      <c r="O83" s="32">
        <f t="shared" si="4"/>
        <v>0.28946660096553495</v>
      </c>
      <c r="P83" s="40"/>
      <c r="Q83" s="41"/>
      <c r="R83" s="35"/>
      <c r="S83" s="43"/>
      <c r="T83" s="44"/>
      <c r="U83" s="36"/>
      <c r="V83" s="42"/>
      <c r="W83" s="36"/>
      <c r="X83" s="42"/>
      <c r="Y83" s="36"/>
      <c r="Z83" s="42"/>
      <c r="AA83" s="36"/>
      <c r="AB83" s="42"/>
      <c r="AC83" s="36"/>
      <c r="AD83" s="42"/>
      <c r="AE83" s="36"/>
      <c r="AF83" s="42"/>
      <c r="AG83" s="36"/>
      <c r="AH83" s="42"/>
      <c r="AI83" s="36"/>
      <c r="AJ83" s="42"/>
      <c r="AK83" s="36"/>
      <c r="AL83" s="42"/>
      <c r="AM83" s="36"/>
      <c r="AN83" s="42"/>
      <c r="AO83" s="36"/>
      <c r="AP83" s="42"/>
      <c r="AQ83" s="42"/>
    </row>
    <row r="84" spans="1:43" x14ac:dyDescent="0.25">
      <c r="A84" s="53" t="s">
        <v>182</v>
      </c>
      <c r="B84" s="53" t="s">
        <v>183</v>
      </c>
      <c r="C84" s="53" t="s">
        <v>392</v>
      </c>
      <c r="D84" s="54">
        <v>32564563.601142816</v>
      </c>
      <c r="E84" s="6">
        <v>689000</v>
      </c>
      <c r="F84" s="32">
        <f t="shared" si="0"/>
        <v>2.1157968165611173E-2</v>
      </c>
      <c r="G84" s="7">
        <v>13396186</v>
      </c>
      <c r="H84" s="32">
        <f t="shared" si="1"/>
        <v>0.41137311600668514</v>
      </c>
      <c r="I84" s="29">
        <v>4234100</v>
      </c>
      <c r="J84" s="32">
        <f t="shared" si="2"/>
        <v>0.13002170248187847</v>
      </c>
      <c r="K84" s="34">
        <v>2029760</v>
      </c>
      <c r="L84" s="32">
        <f t="shared" si="3"/>
        <v>6.2330330136184227E-2</v>
      </c>
      <c r="M84" s="11">
        <v>1.13049</v>
      </c>
      <c r="N84" s="34">
        <v>12215518</v>
      </c>
      <c r="O84" s="32">
        <f t="shared" si="4"/>
        <v>0.37511689545783783</v>
      </c>
      <c r="P84" s="40"/>
      <c r="Q84" s="41"/>
      <c r="R84" s="35"/>
      <c r="S84" s="43"/>
      <c r="T84" s="44"/>
      <c r="U84" s="36"/>
      <c r="V84" s="42"/>
      <c r="W84" s="36"/>
      <c r="X84" s="42"/>
      <c r="Y84" s="36"/>
      <c r="Z84" s="42"/>
      <c r="AA84" s="36"/>
      <c r="AB84" s="42"/>
      <c r="AC84" s="36"/>
      <c r="AD84" s="42"/>
      <c r="AE84" s="36"/>
      <c r="AF84" s="42"/>
      <c r="AG84" s="36"/>
      <c r="AH84" s="42"/>
      <c r="AI84" s="36"/>
      <c r="AJ84" s="42"/>
      <c r="AK84" s="36"/>
      <c r="AL84" s="42"/>
      <c r="AM84" s="36"/>
      <c r="AN84" s="42"/>
      <c r="AO84" s="36"/>
      <c r="AP84" s="42"/>
      <c r="AQ84" s="42"/>
    </row>
    <row r="85" spans="1:43" x14ac:dyDescent="0.25">
      <c r="A85" s="53" t="s">
        <v>184</v>
      </c>
      <c r="B85" s="53" t="s">
        <v>185</v>
      </c>
      <c r="C85" s="53" t="s">
        <v>392</v>
      </c>
      <c r="D85" s="54">
        <v>93148055</v>
      </c>
      <c r="E85" s="6">
        <v>26000000</v>
      </c>
      <c r="F85" s="32">
        <f t="shared" si="0"/>
        <v>0.27912552763447396</v>
      </c>
      <c r="G85" s="7">
        <v>0</v>
      </c>
      <c r="H85" s="32">
        <f t="shared" si="1"/>
        <v>0</v>
      </c>
      <c r="I85" s="29"/>
      <c r="J85" s="32">
        <f t="shared" si="2"/>
        <v>0</v>
      </c>
      <c r="K85" s="34">
        <v>26620000</v>
      </c>
      <c r="L85" s="32">
        <f t="shared" si="3"/>
        <v>0.28578159790883451</v>
      </c>
      <c r="M85" s="11">
        <v>1.07989</v>
      </c>
      <c r="N85" s="34">
        <v>40528055</v>
      </c>
      <c r="O85" s="32">
        <f t="shared" si="4"/>
        <v>0.43509287445669154</v>
      </c>
      <c r="P85" s="40"/>
      <c r="Q85" s="41"/>
      <c r="R85" s="35"/>
      <c r="S85" s="43"/>
      <c r="T85" s="44"/>
      <c r="U85" s="36"/>
      <c r="V85" s="42"/>
      <c r="W85" s="36"/>
      <c r="X85" s="42"/>
      <c r="Y85" s="36"/>
      <c r="Z85" s="42"/>
      <c r="AA85" s="36"/>
      <c r="AB85" s="42"/>
      <c r="AC85" s="36"/>
      <c r="AD85" s="42"/>
      <c r="AE85" s="36"/>
      <c r="AF85" s="42"/>
      <c r="AG85" s="36"/>
      <c r="AH85" s="42"/>
      <c r="AI85" s="36"/>
      <c r="AJ85" s="42"/>
      <c r="AK85" s="36"/>
      <c r="AL85" s="42"/>
      <c r="AM85" s="36"/>
      <c r="AN85" s="42"/>
      <c r="AO85" s="36"/>
      <c r="AP85" s="42"/>
      <c r="AQ85" s="42"/>
    </row>
    <row r="86" spans="1:43" x14ac:dyDescent="0.25">
      <c r="A86" s="53" t="s">
        <v>186</v>
      </c>
      <c r="B86" s="53" t="s">
        <v>187</v>
      </c>
      <c r="C86" s="53" t="s">
        <v>392</v>
      </c>
      <c r="D86" s="54">
        <v>95275974</v>
      </c>
      <c r="E86" s="6">
        <v>25700000</v>
      </c>
      <c r="F86" s="32">
        <f t="shared" si="0"/>
        <v>0.26974271603877803</v>
      </c>
      <c r="G86" s="7">
        <v>0</v>
      </c>
      <c r="H86" s="32">
        <f t="shared" si="1"/>
        <v>0</v>
      </c>
      <c r="I86" s="29"/>
      <c r="J86" s="32">
        <f t="shared" si="2"/>
        <v>0</v>
      </c>
      <c r="K86" s="34">
        <v>27120000</v>
      </c>
      <c r="L86" s="32">
        <f t="shared" si="3"/>
        <v>0.28464678828683504</v>
      </c>
      <c r="M86" s="11">
        <v>1.09989</v>
      </c>
      <c r="N86" s="34">
        <v>42455974</v>
      </c>
      <c r="O86" s="32">
        <f t="shared" si="4"/>
        <v>0.44561049567438693</v>
      </c>
      <c r="P86" s="40"/>
      <c r="Q86" s="41"/>
      <c r="R86" s="35"/>
      <c r="S86" s="43"/>
      <c r="T86" s="44"/>
      <c r="U86" s="36"/>
      <c r="V86" s="44"/>
      <c r="W86" s="36"/>
      <c r="X86" s="42"/>
      <c r="Y86" s="36"/>
      <c r="Z86" s="42"/>
      <c r="AA86" s="36"/>
      <c r="AB86" s="42"/>
      <c r="AC86" s="36"/>
      <c r="AD86" s="42"/>
      <c r="AE86" s="36"/>
      <c r="AF86" s="42"/>
      <c r="AG86" s="36"/>
      <c r="AH86" s="42"/>
      <c r="AI86" s="36"/>
      <c r="AJ86" s="42"/>
      <c r="AK86" s="36"/>
      <c r="AL86" s="42"/>
      <c r="AM86" s="36"/>
      <c r="AN86" s="42"/>
      <c r="AO86" s="36"/>
      <c r="AP86" s="42"/>
      <c r="AQ86" s="42"/>
    </row>
    <row r="87" spans="1:43" x14ac:dyDescent="0.25">
      <c r="A87" s="53" t="s">
        <v>188</v>
      </c>
      <c r="B87" s="53" t="s">
        <v>189</v>
      </c>
      <c r="C87" s="53" t="s">
        <v>392</v>
      </c>
      <c r="D87" s="54">
        <v>104165053</v>
      </c>
      <c r="E87" s="6">
        <v>32000000</v>
      </c>
      <c r="F87" s="32">
        <f t="shared" si="0"/>
        <v>0.30720475897036215</v>
      </c>
      <c r="G87" s="7">
        <v>0</v>
      </c>
      <c r="H87" s="32">
        <f t="shared" si="1"/>
        <v>0</v>
      </c>
      <c r="I87" s="29"/>
      <c r="J87" s="32">
        <f t="shared" si="2"/>
        <v>0</v>
      </c>
      <c r="K87" s="34">
        <v>31030000</v>
      </c>
      <c r="L87" s="32">
        <f t="shared" si="3"/>
        <v>0.29789261471407308</v>
      </c>
      <c r="M87" s="11">
        <v>1.06989</v>
      </c>
      <c r="N87" s="34">
        <v>41135053</v>
      </c>
      <c r="O87" s="32">
        <f t="shared" si="4"/>
        <v>0.39490262631556478</v>
      </c>
      <c r="P87" s="40"/>
      <c r="Q87" s="41"/>
      <c r="R87" s="35"/>
      <c r="S87" s="43"/>
      <c r="T87" s="44"/>
      <c r="U87" s="36"/>
      <c r="V87" s="42"/>
      <c r="W87" s="36"/>
      <c r="X87" s="42"/>
      <c r="Y87" s="36"/>
      <c r="Z87" s="42"/>
      <c r="AA87" s="36"/>
      <c r="AB87" s="42"/>
      <c r="AC87" s="36"/>
      <c r="AD87" s="42"/>
      <c r="AE87" s="36"/>
      <c r="AF87" s="42"/>
      <c r="AG87" s="36"/>
      <c r="AH87" s="42"/>
      <c r="AI87" s="36"/>
      <c r="AJ87" s="42"/>
      <c r="AK87" s="36"/>
      <c r="AL87" s="42"/>
      <c r="AM87" s="36"/>
      <c r="AN87" s="42"/>
      <c r="AO87" s="36"/>
      <c r="AP87" s="42"/>
      <c r="AQ87" s="42"/>
    </row>
    <row r="88" spans="1:43" x14ac:dyDescent="0.25">
      <c r="A88" s="53" t="s">
        <v>190</v>
      </c>
      <c r="B88" s="53" t="s">
        <v>191</v>
      </c>
      <c r="C88" s="53" t="s">
        <v>391</v>
      </c>
      <c r="D88" s="54">
        <v>8258075</v>
      </c>
      <c r="E88" s="6">
        <v>3497639</v>
      </c>
      <c r="F88" s="32">
        <f t="shared" si="0"/>
        <v>0.42354168495684524</v>
      </c>
      <c r="G88" s="7">
        <v>0</v>
      </c>
      <c r="H88" s="32">
        <f t="shared" si="1"/>
        <v>0</v>
      </c>
      <c r="I88" s="29"/>
      <c r="J88" s="32">
        <f t="shared" si="2"/>
        <v>0</v>
      </c>
      <c r="K88" s="34">
        <v>2604593</v>
      </c>
      <c r="L88" s="32">
        <f t="shared" si="3"/>
        <v>0.3153995331841864</v>
      </c>
      <c r="M88" s="11">
        <v>0.92949999999999999</v>
      </c>
      <c r="N88" s="34">
        <v>2155843</v>
      </c>
      <c r="O88" s="32">
        <f t="shared" si="4"/>
        <v>0.26105878185896836</v>
      </c>
      <c r="P88" s="40"/>
      <c r="Q88" s="41"/>
      <c r="R88" s="35"/>
      <c r="S88" s="43"/>
      <c r="T88" s="44"/>
      <c r="U88" s="36"/>
      <c r="V88" s="42"/>
      <c r="W88" s="36"/>
      <c r="X88" s="42"/>
      <c r="Y88" s="36"/>
      <c r="Z88" s="42"/>
      <c r="AA88" s="36"/>
      <c r="AB88" s="42"/>
      <c r="AC88" s="36"/>
      <c r="AD88" s="42"/>
      <c r="AE88" s="36"/>
      <c r="AF88" s="42"/>
      <c r="AG88" s="36"/>
      <c r="AH88" s="42"/>
      <c r="AI88" s="36"/>
      <c r="AJ88" s="42"/>
      <c r="AK88" s="36"/>
      <c r="AL88" s="42"/>
      <c r="AM88" s="36"/>
      <c r="AN88" s="42"/>
      <c r="AO88" s="36"/>
      <c r="AP88" s="42"/>
      <c r="AQ88" s="42"/>
    </row>
    <row r="89" spans="1:43" x14ac:dyDescent="0.25">
      <c r="A89" s="53" t="s">
        <v>192</v>
      </c>
      <c r="B89" s="53" t="s">
        <v>193</v>
      </c>
      <c r="C89" s="53" t="s">
        <v>391</v>
      </c>
      <c r="D89" s="54">
        <v>14170604</v>
      </c>
      <c r="E89" s="6">
        <v>6605110</v>
      </c>
      <c r="F89" s="32">
        <f t="shared" si="0"/>
        <v>0.4661135121692766</v>
      </c>
      <c r="G89" s="7">
        <v>0</v>
      </c>
      <c r="H89" s="32">
        <f t="shared" si="1"/>
        <v>0</v>
      </c>
      <c r="I89" s="29"/>
      <c r="J89" s="32">
        <f t="shared" si="2"/>
        <v>0</v>
      </c>
      <c r="K89" s="34">
        <v>3789541</v>
      </c>
      <c r="L89" s="32">
        <f t="shared" si="3"/>
        <v>0.26742268713457801</v>
      </c>
      <c r="M89" s="11">
        <v>0.92944000000000004</v>
      </c>
      <c r="N89" s="34">
        <v>3775953</v>
      </c>
      <c r="O89" s="32">
        <f t="shared" si="4"/>
        <v>0.26646380069614534</v>
      </c>
      <c r="P89" s="40"/>
      <c r="Q89" s="41"/>
      <c r="R89" s="35"/>
      <c r="S89" s="43"/>
      <c r="T89" s="44"/>
      <c r="U89" s="36"/>
      <c r="V89" s="42"/>
      <c r="W89" s="36"/>
      <c r="X89" s="42"/>
      <c r="Y89" s="36"/>
      <c r="Z89" s="42"/>
      <c r="AA89" s="36"/>
      <c r="AB89" s="42"/>
      <c r="AC89" s="36"/>
      <c r="AD89" s="42"/>
      <c r="AE89" s="36"/>
      <c r="AF89" s="42"/>
      <c r="AG89" s="36"/>
      <c r="AH89" s="42"/>
      <c r="AI89" s="36"/>
      <c r="AJ89" s="42"/>
      <c r="AK89" s="36"/>
      <c r="AL89" s="42"/>
      <c r="AM89" s="36"/>
      <c r="AN89" s="42"/>
      <c r="AO89" s="36"/>
      <c r="AP89" s="42"/>
      <c r="AQ89" s="42"/>
    </row>
    <row r="90" spans="1:43" x14ac:dyDescent="0.25">
      <c r="A90" s="53" t="s">
        <v>194</v>
      </c>
      <c r="B90" s="53" t="s">
        <v>195</v>
      </c>
      <c r="C90" s="53" t="s">
        <v>391</v>
      </c>
      <c r="D90" s="54">
        <v>15227432</v>
      </c>
      <c r="E90" s="6">
        <v>9572000</v>
      </c>
      <c r="F90" s="32">
        <f t="shared" si="0"/>
        <v>0.62860238023062587</v>
      </c>
      <c r="G90" s="7">
        <v>0</v>
      </c>
      <c r="H90" s="32">
        <f t="shared" si="1"/>
        <v>0</v>
      </c>
      <c r="I90" s="29"/>
      <c r="J90" s="32">
        <f t="shared" si="2"/>
        <v>0</v>
      </c>
      <c r="K90" s="34">
        <v>818087</v>
      </c>
      <c r="L90" s="32">
        <f t="shared" si="3"/>
        <v>5.3724554475107822E-2</v>
      </c>
      <c r="M90" s="11">
        <v>1.07</v>
      </c>
      <c r="N90" s="34">
        <v>4837345</v>
      </c>
      <c r="O90" s="32">
        <f t="shared" si="4"/>
        <v>0.31767306529426631</v>
      </c>
      <c r="P90" s="40"/>
      <c r="Q90" s="41"/>
      <c r="R90" s="35"/>
      <c r="S90" s="43"/>
      <c r="T90" s="35"/>
      <c r="U90" s="36"/>
      <c r="V90" s="42"/>
      <c r="W90" s="36"/>
      <c r="X90" s="42"/>
      <c r="Y90" s="36"/>
      <c r="Z90" s="42"/>
      <c r="AA90" s="36"/>
      <c r="AB90" s="42"/>
      <c r="AC90" s="36"/>
      <c r="AD90" s="42"/>
      <c r="AE90" s="36"/>
      <c r="AF90" s="42"/>
      <c r="AG90" s="36"/>
      <c r="AH90" s="42"/>
      <c r="AI90" s="36"/>
      <c r="AJ90" s="42"/>
      <c r="AK90" s="36"/>
      <c r="AL90" s="42"/>
      <c r="AM90" s="36"/>
      <c r="AN90" s="42"/>
      <c r="AO90" s="36"/>
      <c r="AP90" s="42"/>
      <c r="AQ90" s="42"/>
    </row>
    <row r="91" spans="1:43" x14ac:dyDescent="0.25">
      <c r="A91" s="53" t="s">
        <v>196</v>
      </c>
      <c r="B91" s="53" t="s">
        <v>197</v>
      </c>
      <c r="C91" s="53" t="s">
        <v>391</v>
      </c>
      <c r="D91" s="54">
        <v>115813213</v>
      </c>
      <c r="E91" s="6">
        <v>61657400</v>
      </c>
      <c r="F91" s="32">
        <f t="shared" si="0"/>
        <v>0.53238657665080058</v>
      </c>
      <c r="G91" s="7">
        <v>0</v>
      </c>
      <c r="H91" s="32">
        <f t="shared" si="1"/>
        <v>0</v>
      </c>
      <c r="I91" s="8"/>
      <c r="J91" s="32">
        <f t="shared" si="2"/>
        <v>0</v>
      </c>
      <c r="K91" s="34">
        <v>13304941</v>
      </c>
      <c r="L91" s="32">
        <f t="shared" si="3"/>
        <v>0.11488275521723069</v>
      </c>
      <c r="M91" s="11">
        <v>1.1167800000000001</v>
      </c>
      <c r="N91" s="34">
        <v>40850872</v>
      </c>
      <c r="O91" s="32">
        <f t="shared" si="4"/>
        <v>0.35273066813196868</v>
      </c>
      <c r="P91" s="40"/>
      <c r="Q91" s="41"/>
      <c r="R91" s="35"/>
      <c r="S91" s="43"/>
      <c r="T91" s="44"/>
      <c r="U91" s="36"/>
      <c r="V91" s="44"/>
      <c r="W91" s="36"/>
      <c r="X91" s="36"/>
      <c r="Y91" s="36"/>
      <c r="Z91" s="42"/>
      <c r="AA91" s="36"/>
      <c r="AB91" s="42"/>
      <c r="AC91" s="36"/>
      <c r="AD91" s="42"/>
      <c r="AE91" s="36"/>
      <c r="AF91" s="42"/>
      <c r="AG91" s="36"/>
      <c r="AH91" s="42"/>
      <c r="AI91" s="36"/>
      <c r="AJ91" s="42"/>
      <c r="AK91" s="36"/>
      <c r="AL91" s="42"/>
      <c r="AM91" s="36"/>
      <c r="AN91" s="42"/>
      <c r="AO91" s="36"/>
      <c r="AP91" s="42"/>
      <c r="AQ91" s="42"/>
    </row>
    <row r="92" spans="1:43" x14ac:dyDescent="0.25">
      <c r="A92" s="53" t="s">
        <v>198</v>
      </c>
      <c r="B92" s="53" t="s">
        <v>199</v>
      </c>
      <c r="C92" s="53" t="s">
        <v>391</v>
      </c>
      <c r="D92" s="54">
        <v>9088516</v>
      </c>
      <c r="E92" s="6">
        <v>3702946</v>
      </c>
      <c r="F92" s="32">
        <f t="shared" si="0"/>
        <v>0.40743131221862844</v>
      </c>
      <c r="G92" s="7">
        <v>0</v>
      </c>
      <c r="H92" s="32">
        <f t="shared" si="1"/>
        <v>0</v>
      </c>
      <c r="I92" s="29"/>
      <c r="J92" s="32">
        <f t="shared" si="2"/>
        <v>0</v>
      </c>
      <c r="K92" s="34">
        <v>2992064</v>
      </c>
      <c r="L92" s="32">
        <f t="shared" si="3"/>
        <v>0.32921370221497109</v>
      </c>
      <c r="M92" s="11">
        <v>0.92952000000000001</v>
      </c>
      <c r="N92" s="34">
        <v>2393506</v>
      </c>
      <c r="O92" s="32">
        <f t="shared" si="4"/>
        <v>0.26335498556640052</v>
      </c>
      <c r="P92" s="40"/>
      <c r="Q92" s="41"/>
      <c r="R92" s="35"/>
      <c r="S92" s="43"/>
      <c r="T92" s="44"/>
      <c r="U92" s="36"/>
      <c r="V92" s="42"/>
      <c r="W92" s="36"/>
      <c r="X92" s="42"/>
      <c r="Y92" s="36"/>
      <c r="Z92" s="42"/>
      <c r="AA92" s="36"/>
      <c r="AB92" s="42"/>
      <c r="AC92" s="36"/>
      <c r="AD92" s="42"/>
      <c r="AE92" s="36"/>
      <c r="AF92" s="42"/>
      <c r="AG92" s="36"/>
      <c r="AH92" s="42"/>
      <c r="AI92" s="36"/>
      <c r="AJ92" s="42"/>
      <c r="AK92" s="36"/>
      <c r="AL92" s="42"/>
      <c r="AM92" s="36"/>
      <c r="AN92" s="42"/>
      <c r="AO92" s="36"/>
      <c r="AP92" s="42"/>
      <c r="AQ92" s="42"/>
    </row>
    <row r="93" spans="1:43" x14ac:dyDescent="0.25">
      <c r="A93" s="53" t="s">
        <v>200</v>
      </c>
      <c r="B93" s="53" t="s">
        <v>201</v>
      </c>
      <c r="C93" s="53" t="s">
        <v>391</v>
      </c>
      <c r="D93" s="54">
        <v>15256813</v>
      </c>
      <c r="E93" s="6">
        <v>999600</v>
      </c>
      <c r="F93" s="32">
        <f t="shared" si="0"/>
        <v>6.5518270427775444E-2</v>
      </c>
      <c r="G93" s="7">
        <v>3072116</v>
      </c>
      <c r="H93" s="32">
        <f t="shared" si="1"/>
        <v>0.20136027098188855</v>
      </c>
      <c r="I93" s="29"/>
      <c r="J93" s="32">
        <f t="shared" si="2"/>
        <v>0</v>
      </c>
      <c r="K93" s="29">
        <v>5929132</v>
      </c>
      <c r="L93" s="32">
        <f t="shared" si="3"/>
        <v>0.3886219225469959</v>
      </c>
      <c r="M93" s="11">
        <v>1.10693</v>
      </c>
      <c r="N93" s="34">
        <v>5255965</v>
      </c>
      <c r="O93" s="32">
        <f t="shared" si="4"/>
        <v>0.3444995360433401</v>
      </c>
      <c r="P93" s="40"/>
      <c r="Q93" s="41"/>
      <c r="R93" s="35"/>
      <c r="S93" s="43"/>
      <c r="T93" s="44"/>
      <c r="U93" s="36"/>
      <c r="V93" s="42"/>
      <c r="W93" s="36"/>
      <c r="X93" s="42"/>
      <c r="Y93" s="36"/>
      <c r="Z93" s="42"/>
      <c r="AA93" s="36"/>
      <c r="AB93" s="42"/>
      <c r="AC93" s="36"/>
      <c r="AD93" s="42"/>
      <c r="AE93" s="36"/>
      <c r="AF93" s="42"/>
      <c r="AG93" s="36"/>
      <c r="AH93" s="42"/>
      <c r="AI93" s="36"/>
      <c r="AJ93" s="42"/>
      <c r="AK93" s="36"/>
      <c r="AL93" s="42"/>
      <c r="AM93" s="36"/>
      <c r="AN93" s="42"/>
      <c r="AO93" s="36"/>
      <c r="AP93" s="42"/>
      <c r="AQ93" s="42"/>
    </row>
    <row r="94" spans="1:43" x14ac:dyDescent="0.25">
      <c r="A94" s="53" t="s">
        <v>202</v>
      </c>
      <c r="B94" s="53" t="s">
        <v>203</v>
      </c>
      <c r="C94" s="53" t="s">
        <v>392</v>
      </c>
      <c r="D94" s="54">
        <v>93145989</v>
      </c>
      <c r="E94" s="6">
        <v>6550000</v>
      </c>
      <c r="F94" s="32">
        <f t="shared" si="0"/>
        <v>7.0319721442863206E-2</v>
      </c>
      <c r="G94" s="7">
        <v>42169989</v>
      </c>
      <c r="H94" s="32">
        <f t="shared" si="1"/>
        <v>0.45273005797383287</v>
      </c>
      <c r="I94" s="29"/>
      <c r="J94" s="32">
        <f t="shared" si="2"/>
        <v>0</v>
      </c>
      <c r="K94" s="34">
        <v>3008219</v>
      </c>
      <c r="L94" s="32">
        <f t="shared" si="3"/>
        <v>3.2295743834981454E-2</v>
      </c>
      <c r="M94" s="11">
        <v>1.16428</v>
      </c>
      <c r="N94" s="34">
        <v>41417781</v>
      </c>
      <c r="O94" s="32">
        <f t="shared" si="4"/>
        <v>0.44465447674832248</v>
      </c>
      <c r="P94" s="40"/>
      <c r="Q94" s="41"/>
      <c r="R94" s="35"/>
      <c r="S94" s="43"/>
      <c r="T94" s="44"/>
      <c r="U94" s="36"/>
      <c r="V94" s="44"/>
      <c r="W94" s="36"/>
      <c r="X94" s="35"/>
      <c r="Y94" s="36"/>
      <c r="Z94" s="35"/>
      <c r="AA94" s="36"/>
      <c r="AB94" s="35"/>
      <c r="AC94" s="36"/>
      <c r="AD94" s="35"/>
      <c r="AE94" s="36"/>
      <c r="AF94" s="42"/>
      <c r="AG94" s="36"/>
      <c r="AH94" s="42"/>
      <c r="AI94" s="36"/>
      <c r="AJ94" s="42"/>
      <c r="AK94" s="36"/>
      <c r="AL94" s="42"/>
      <c r="AM94" s="36"/>
      <c r="AN94" s="42"/>
      <c r="AO94" s="36"/>
      <c r="AP94" s="42"/>
      <c r="AQ94" s="36"/>
    </row>
    <row r="95" spans="1:43" x14ac:dyDescent="0.25">
      <c r="A95" s="53" t="s">
        <v>204</v>
      </c>
      <c r="B95" s="53" t="s">
        <v>205</v>
      </c>
      <c r="C95" s="53" t="s">
        <v>392</v>
      </c>
      <c r="D95" s="54">
        <v>9234206</v>
      </c>
      <c r="E95" s="6">
        <v>1501000</v>
      </c>
      <c r="F95" s="32">
        <f t="shared" si="0"/>
        <v>0.16254781407302371</v>
      </c>
      <c r="G95" s="7">
        <v>2430645</v>
      </c>
      <c r="H95" s="32">
        <f t="shared" si="1"/>
        <v>0.26322187310961009</v>
      </c>
      <c r="I95" s="29"/>
      <c r="J95" s="32">
        <f t="shared" si="2"/>
        <v>0</v>
      </c>
      <c r="K95" s="34">
        <v>1667100</v>
      </c>
      <c r="L95" s="32">
        <f t="shared" si="3"/>
        <v>0.18053528370495525</v>
      </c>
      <c r="M95" s="11">
        <v>1.0517000000000001</v>
      </c>
      <c r="N95" s="34">
        <v>3635461</v>
      </c>
      <c r="O95" s="32">
        <f t="shared" si="4"/>
        <v>0.39369502911241094</v>
      </c>
      <c r="P95" s="40"/>
      <c r="Q95" s="41"/>
      <c r="R95" s="35"/>
      <c r="S95" s="43"/>
      <c r="T95" s="44"/>
      <c r="U95" s="36"/>
      <c r="V95" s="44"/>
      <c r="W95" s="36"/>
      <c r="X95" s="42"/>
      <c r="Y95" s="36"/>
      <c r="Z95" s="45"/>
      <c r="AA95" s="36"/>
      <c r="AB95" s="42"/>
      <c r="AC95" s="36"/>
      <c r="AD95" s="42"/>
      <c r="AE95" s="36"/>
      <c r="AF95" s="42"/>
      <c r="AG95" s="36"/>
      <c r="AH95" s="42"/>
      <c r="AI95" s="36"/>
      <c r="AJ95" s="42"/>
      <c r="AK95" s="36"/>
      <c r="AL95" s="42"/>
      <c r="AM95" s="36"/>
      <c r="AN95" s="42"/>
      <c r="AO95" s="36"/>
      <c r="AP95" s="42"/>
      <c r="AQ95" s="42"/>
    </row>
    <row r="96" spans="1:43" x14ac:dyDescent="0.25">
      <c r="A96" s="53" t="s">
        <v>206</v>
      </c>
      <c r="B96" s="53" t="s">
        <v>207</v>
      </c>
      <c r="C96" s="53" t="s">
        <v>392</v>
      </c>
      <c r="D96" s="54">
        <v>23686314</v>
      </c>
      <c r="E96" s="6">
        <v>11462000</v>
      </c>
      <c r="F96" s="32">
        <f t="shared" si="0"/>
        <v>0.48390813361673751</v>
      </c>
      <c r="G96" s="7">
        <v>0</v>
      </c>
      <c r="H96" s="32">
        <f t="shared" si="1"/>
        <v>0</v>
      </c>
      <c r="I96" s="29"/>
      <c r="J96" s="32">
        <f t="shared" si="2"/>
        <v>0</v>
      </c>
      <c r="K96" s="34">
        <v>1768314</v>
      </c>
      <c r="L96" s="32">
        <f t="shared" si="3"/>
        <v>7.4655516261415769E-2</v>
      </c>
      <c r="M96" s="11">
        <v>1.1450100000000001</v>
      </c>
      <c r="N96" s="34">
        <v>10456000</v>
      </c>
      <c r="O96" s="32">
        <f t="shared" si="4"/>
        <v>0.44143635012184673</v>
      </c>
      <c r="P96" s="40"/>
      <c r="Q96" s="41"/>
      <c r="R96" s="35"/>
      <c r="S96" s="43"/>
      <c r="T96" s="35"/>
      <c r="U96" s="36"/>
      <c r="V96" s="35"/>
      <c r="W96" s="36"/>
      <c r="X96" s="35"/>
      <c r="Y96" s="36"/>
      <c r="Z96" s="35"/>
      <c r="AA96" s="36"/>
      <c r="AB96" s="42"/>
      <c r="AC96" s="36"/>
      <c r="AD96" s="42"/>
      <c r="AE96" s="36"/>
      <c r="AF96" s="42"/>
      <c r="AG96" s="36"/>
      <c r="AH96" s="42"/>
      <c r="AI96" s="36"/>
      <c r="AJ96" s="42"/>
      <c r="AK96" s="36"/>
      <c r="AL96" s="42"/>
      <c r="AM96" s="36"/>
      <c r="AN96" s="42"/>
      <c r="AO96" s="36"/>
      <c r="AP96" s="42"/>
      <c r="AQ96" s="36"/>
    </row>
    <row r="97" spans="1:45" x14ac:dyDescent="0.25">
      <c r="A97" s="53" t="s">
        <v>208</v>
      </c>
      <c r="B97" s="53" t="s">
        <v>209</v>
      </c>
      <c r="C97" s="53" t="s">
        <v>391</v>
      </c>
      <c r="D97" s="54">
        <v>22303305</v>
      </c>
      <c r="E97" s="6">
        <v>15200000</v>
      </c>
      <c r="F97" s="32">
        <f t="shared" si="0"/>
        <v>0.68151334521946416</v>
      </c>
      <c r="G97" s="7">
        <v>0</v>
      </c>
      <c r="H97" s="32">
        <f t="shared" si="1"/>
        <v>0</v>
      </c>
      <c r="I97" s="29"/>
      <c r="J97" s="32">
        <f t="shared" si="2"/>
        <v>0</v>
      </c>
      <c r="K97" s="34">
        <v>100</v>
      </c>
      <c r="L97" s="32">
        <f t="shared" si="3"/>
        <v>4.4836404290754221E-6</v>
      </c>
      <c r="M97" s="11">
        <v>1.0465500000000001</v>
      </c>
      <c r="N97" s="34">
        <v>7103205</v>
      </c>
      <c r="O97" s="32">
        <f t="shared" si="4"/>
        <v>0.3184821711401068</v>
      </c>
      <c r="P97" s="40"/>
      <c r="Q97" s="41"/>
      <c r="R97" s="35"/>
      <c r="S97" s="43"/>
      <c r="T97" s="35"/>
      <c r="U97" s="36"/>
      <c r="V97" s="35"/>
      <c r="W97" s="36"/>
      <c r="X97" s="35"/>
      <c r="Y97" s="36"/>
      <c r="Z97" s="42"/>
      <c r="AA97" s="36"/>
      <c r="AB97" s="35"/>
      <c r="AC97" s="36"/>
      <c r="AD97" s="35"/>
      <c r="AE97" s="36"/>
      <c r="AF97" s="42"/>
      <c r="AG97" s="36"/>
      <c r="AH97" s="42"/>
      <c r="AI97" s="36"/>
      <c r="AJ97" s="42"/>
      <c r="AK97" s="36"/>
      <c r="AL97" s="42"/>
      <c r="AM97" s="36"/>
      <c r="AN97" s="42"/>
      <c r="AO97" s="36"/>
      <c r="AP97" s="42"/>
      <c r="AQ97" s="36"/>
      <c r="AR97" s="42"/>
      <c r="AS97" s="36"/>
    </row>
    <row r="98" spans="1:45" x14ac:dyDescent="0.25">
      <c r="A98" s="53" t="s">
        <v>210</v>
      </c>
      <c r="B98" s="53" t="s">
        <v>211</v>
      </c>
      <c r="C98" s="53" t="s">
        <v>392</v>
      </c>
      <c r="D98" s="54">
        <v>21177894.780981466</v>
      </c>
      <c r="E98" s="6">
        <v>4520100</v>
      </c>
      <c r="F98" s="32">
        <f t="shared" si="0"/>
        <v>0.21343481241861761</v>
      </c>
      <c r="G98" s="7">
        <v>2590000</v>
      </c>
      <c r="H98" s="32">
        <f t="shared" si="1"/>
        <v>0.12229733062636217</v>
      </c>
      <c r="I98" s="29"/>
      <c r="J98" s="32">
        <f t="shared" si="2"/>
        <v>0</v>
      </c>
      <c r="K98" s="34">
        <v>4816647</v>
      </c>
      <c r="L98" s="32">
        <f t="shared" si="3"/>
        <v>0.22743747902296349</v>
      </c>
      <c r="M98" s="11">
        <v>1.1591</v>
      </c>
      <c r="N98" s="34">
        <v>9251148</v>
      </c>
      <c r="O98" s="32">
        <f t="shared" si="4"/>
        <v>0.43683038827390308</v>
      </c>
      <c r="P98" s="40"/>
      <c r="Q98" s="41"/>
      <c r="R98" s="35"/>
      <c r="S98" s="43"/>
      <c r="T98" s="35"/>
      <c r="U98" s="36"/>
      <c r="V98" s="42"/>
      <c r="W98" s="36"/>
      <c r="X98" s="42"/>
      <c r="Y98" s="36"/>
      <c r="Z98" s="42"/>
      <c r="AA98" s="36"/>
      <c r="AB98" s="42"/>
      <c r="AC98" s="36"/>
      <c r="AD98" s="42"/>
      <c r="AE98" s="36"/>
      <c r="AF98" s="42"/>
      <c r="AG98" s="36"/>
      <c r="AH98" s="42"/>
      <c r="AI98" s="36"/>
      <c r="AJ98" s="42"/>
      <c r="AK98" s="36"/>
      <c r="AL98" s="42"/>
      <c r="AM98" s="36"/>
      <c r="AN98" s="42"/>
      <c r="AO98" s="36"/>
      <c r="AP98" s="42"/>
      <c r="AQ98" s="42"/>
    </row>
    <row r="99" spans="1:45" x14ac:dyDescent="0.25">
      <c r="A99" s="53" t="s">
        <v>212</v>
      </c>
      <c r="B99" s="53" t="s">
        <v>213</v>
      </c>
      <c r="C99" s="53" t="s">
        <v>392</v>
      </c>
      <c r="D99" s="54">
        <v>56140694</v>
      </c>
      <c r="E99" s="6">
        <v>17391000</v>
      </c>
      <c r="F99" s="32">
        <f t="shared" si="0"/>
        <v>0.3097752941921238</v>
      </c>
      <c r="G99" s="7">
        <v>9761546</v>
      </c>
      <c r="H99" s="32">
        <f t="shared" si="1"/>
        <v>0.17387647541371684</v>
      </c>
      <c r="I99" s="29"/>
      <c r="J99" s="32">
        <f t="shared" si="2"/>
        <v>0</v>
      </c>
      <c r="K99" s="34">
        <v>6510619</v>
      </c>
      <c r="L99" s="32">
        <f t="shared" si="3"/>
        <v>0.11596969214523782</v>
      </c>
      <c r="M99" s="11">
        <v>1.145</v>
      </c>
      <c r="N99" s="34">
        <v>22477529</v>
      </c>
      <c r="O99" s="32">
        <f t="shared" si="4"/>
        <v>0.40037853824892156</v>
      </c>
      <c r="P99" s="40"/>
      <c r="Q99" s="41"/>
      <c r="R99" s="35"/>
      <c r="S99" s="43"/>
      <c r="T99" s="44"/>
      <c r="U99" s="36"/>
      <c r="V99" s="42"/>
      <c r="W99" s="36"/>
      <c r="X99" s="42"/>
      <c r="Y99" s="36"/>
      <c r="Z99" s="42"/>
      <c r="AA99" s="36"/>
      <c r="AB99" s="42"/>
      <c r="AC99" s="36"/>
      <c r="AD99" s="42"/>
      <c r="AE99" s="36"/>
      <c r="AF99" s="42"/>
      <c r="AG99" s="36"/>
      <c r="AH99" s="42"/>
      <c r="AI99" s="36"/>
      <c r="AJ99" s="42"/>
      <c r="AK99" s="36"/>
      <c r="AL99" s="42"/>
      <c r="AM99" s="36"/>
      <c r="AN99" s="42"/>
      <c r="AO99" s="36"/>
      <c r="AP99" s="42"/>
      <c r="AQ99" s="42"/>
    </row>
    <row r="100" spans="1:45" x14ac:dyDescent="0.25">
      <c r="A100" s="53" t="s">
        <v>214</v>
      </c>
      <c r="B100" s="53" t="s">
        <v>215</v>
      </c>
      <c r="C100" s="53" t="s">
        <v>392</v>
      </c>
      <c r="D100" s="54">
        <v>15093323</v>
      </c>
      <c r="E100" s="6">
        <v>5696915</v>
      </c>
      <c r="F100" s="32">
        <f t="shared" si="0"/>
        <v>0.37744604021261585</v>
      </c>
      <c r="G100" s="7">
        <v>2973500</v>
      </c>
      <c r="H100" s="32">
        <f t="shared" si="1"/>
        <v>0.1970076437110635</v>
      </c>
      <c r="I100" s="29"/>
      <c r="J100" s="32">
        <f t="shared" si="2"/>
        <v>0</v>
      </c>
      <c r="K100" s="34">
        <v>422186</v>
      </c>
      <c r="L100" s="32">
        <f t="shared" si="3"/>
        <v>2.7971706429392652E-2</v>
      </c>
      <c r="M100" s="11">
        <v>1.07657</v>
      </c>
      <c r="N100" s="34">
        <v>6000722</v>
      </c>
      <c r="O100" s="32">
        <f t="shared" si="4"/>
        <v>0.39757460964692798</v>
      </c>
      <c r="P100" s="40"/>
      <c r="Q100" s="41"/>
      <c r="R100" s="35"/>
      <c r="S100" s="43"/>
      <c r="T100" s="35"/>
      <c r="U100" s="36"/>
      <c r="V100" s="42"/>
      <c r="W100" s="36"/>
      <c r="X100" s="42"/>
      <c r="Y100" s="36"/>
      <c r="Z100" s="42"/>
      <c r="AA100" s="36"/>
      <c r="AB100" s="42"/>
      <c r="AC100" s="36"/>
      <c r="AD100" s="42"/>
      <c r="AE100" s="36"/>
      <c r="AF100" s="42"/>
      <c r="AG100" s="36"/>
      <c r="AH100" s="42"/>
      <c r="AI100" s="36"/>
      <c r="AJ100" s="42"/>
      <c r="AK100" s="36"/>
      <c r="AL100" s="42"/>
      <c r="AM100" s="36"/>
      <c r="AN100" s="42"/>
      <c r="AO100" s="36"/>
      <c r="AP100" s="42"/>
      <c r="AQ100" s="42"/>
    </row>
    <row r="101" spans="1:45" x14ac:dyDescent="0.25">
      <c r="A101" s="53" t="s">
        <v>216</v>
      </c>
      <c r="B101" s="53" t="s">
        <v>217</v>
      </c>
      <c r="C101" s="53" t="s">
        <v>392</v>
      </c>
      <c r="D101" s="60">
        <v>56229089</v>
      </c>
      <c r="E101" s="6">
        <v>7270000</v>
      </c>
      <c r="F101" s="32">
        <f t="shared" si="0"/>
        <v>0.12929250907835266</v>
      </c>
      <c r="G101" s="61">
        <v>22289433</v>
      </c>
      <c r="H101" s="32">
        <f t="shared" ref="H101:H125" si="5">G101/$D101</f>
        <v>0.39640395027563047</v>
      </c>
      <c r="I101" s="29"/>
      <c r="J101" s="32">
        <f t="shared" ref="J101:J125" si="6">I101/$D101</f>
        <v>0</v>
      </c>
      <c r="K101" s="34">
        <v>2753868</v>
      </c>
      <c r="L101" s="32">
        <f t="shared" ref="L101:L125" si="7">K101/$D101</f>
        <v>4.8975860163766836E-2</v>
      </c>
      <c r="M101" s="11">
        <v>1.1827099999999999</v>
      </c>
      <c r="N101" s="34">
        <v>23915788</v>
      </c>
      <c r="O101" s="32">
        <f t="shared" ref="O101:O125" si="8">N101/$D101</f>
        <v>0.42532768048225006</v>
      </c>
      <c r="P101" s="40"/>
      <c r="Q101" s="41"/>
      <c r="R101" s="35"/>
      <c r="S101" s="43"/>
      <c r="T101" s="35"/>
      <c r="U101" s="36"/>
      <c r="V101" s="42"/>
      <c r="W101" s="36"/>
      <c r="X101" s="42"/>
      <c r="Y101" s="36"/>
      <c r="Z101" s="42"/>
      <c r="AA101" s="36"/>
      <c r="AB101" s="42"/>
      <c r="AC101" s="36"/>
      <c r="AD101" s="42"/>
      <c r="AE101" s="36"/>
      <c r="AF101" s="42"/>
      <c r="AG101" s="36"/>
      <c r="AH101" s="42"/>
      <c r="AI101" s="36"/>
      <c r="AJ101" s="42"/>
      <c r="AK101" s="36"/>
      <c r="AL101" s="42"/>
      <c r="AM101" s="36"/>
      <c r="AN101" s="42"/>
      <c r="AO101" s="36"/>
      <c r="AP101" s="42"/>
      <c r="AQ101" s="42"/>
    </row>
    <row r="102" spans="1:45" x14ac:dyDescent="0.25">
      <c r="A102" s="53" t="s">
        <v>218</v>
      </c>
      <c r="B102" s="53" t="s">
        <v>219</v>
      </c>
      <c r="C102" s="53" t="s">
        <v>392</v>
      </c>
      <c r="D102" s="54">
        <v>63302842</v>
      </c>
      <c r="E102" s="6">
        <v>29100000</v>
      </c>
      <c r="F102" s="32">
        <f t="shared" ref="F102:F125" si="9">E102/$D102</f>
        <v>0.45969500073946129</v>
      </c>
      <c r="G102" s="7">
        <v>6670000</v>
      </c>
      <c r="H102" s="32">
        <f t="shared" si="5"/>
        <v>0.10536651735162222</v>
      </c>
      <c r="I102" s="29"/>
      <c r="J102" s="32">
        <f t="shared" si="6"/>
        <v>0</v>
      </c>
      <c r="K102" s="34">
        <v>3500598</v>
      </c>
      <c r="L102" s="32">
        <f t="shared" si="7"/>
        <v>5.5299223374520846E-2</v>
      </c>
      <c r="M102" s="11">
        <v>1.0860099999999999</v>
      </c>
      <c r="N102" s="34">
        <v>24032244</v>
      </c>
      <c r="O102" s="32">
        <f t="shared" si="8"/>
        <v>0.37963925853439567</v>
      </c>
      <c r="P102" s="40"/>
      <c r="Q102" s="41"/>
      <c r="R102" s="35"/>
      <c r="S102" s="43"/>
      <c r="T102" s="35"/>
      <c r="U102" s="36"/>
      <c r="V102" s="42"/>
      <c r="W102" s="36"/>
      <c r="X102" s="42"/>
      <c r="Y102" s="36"/>
      <c r="Z102" s="42"/>
      <c r="AA102" s="36"/>
      <c r="AB102" s="42"/>
      <c r="AC102" s="36"/>
      <c r="AD102" s="42"/>
      <c r="AE102" s="36"/>
      <c r="AF102" s="42"/>
      <c r="AG102" s="36"/>
      <c r="AH102" s="42"/>
      <c r="AI102" s="36"/>
      <c r="AJ102" s="42"/>
      <c r="AK102" s="36"/>
      <c r="AL102" s="42"/>
      <c r="AM102" s="36"/>
      <c r="AN102" s="42"/>
      <c r="AO102" s="36"/>
      <c r="AP102" s="42"/>
      <c r="AQ102" s="42"/>
    </row>
    <row r="103" spans="1:45" x14ac:dyDescent="0.25">
      <c r="A103" s="53" t="s">
        <v>220</v>
      </c>
      <c r="B103" s="53" t="s">
        <v>221</v>
      </c>
      <c r="C103" s="53" t="s">
        <v>392</v>
      </c>
      <c r="D103" s="54">
        <v>18728871</v>
      </c>
      <c r="E103" s="6">
        <v>6170000</v>
      </c>
      <c r="F103" s="32">
        <f t="shared" si="9"/>
        <v>0.32943790365153353</v>
      </c>
      <c r="G103" s="7">
        <v>0</v>
      </c>
      <c r="H103" s="32">
        <f t="shared" si="5"/>
        <v>0</v>
      </c>
      <c r="I103" s="29"/>
      <c r="J103" s="32">
        <f t="shared" si="6"/>
        <v>0</v>
      </c>
      <c r="K103" s="34">
        <v>4782655</v>
      </c>
      <c r="L103" s="32">
        <f t="shared" si="7"/>
        <v>0.25536269644870746</v>
      </c>
      <c r="M103" s="11">
        <v>1.05</v>
      </c>
      <c r="N103" s="34">
        <v>7776216</v>
      </c>
      <c r="O103" s="32">
        <f t="shared" si="8"/>
        <v>0.41519939989975901</v>
      </c>
      <c r="P103" s="40"/>
      <c r="Q103" s="41"/>
      <c r="R103" s="35"/>
      <c r="S103" s="43"/>
      <c r="T103" s="35"/>
      <c r="U103" s="36"/>
      <c r="V103" s="42"/>
      <c r="W103" s="36"/>
      <c r="X103" s="42"/>
      <c r="Y103" s="36"/>
      <c r="Z103" s="42"/>
      <c r="AA103" s="36"/>
      <c r="AB103" s="42"/>
      <c r="AC103" s="36"/>
      <c r="AD103" s="42"/>
      <c r="AE103" s="36"/>
      <c r="AF103" s="42"/>
      <c r="AG103" s="36"/>
      <c r="AH103" s="42"/>
      <c r="AI103" s="36"/>
      <c r="AJ103" s="42"/>
      <c r="AK103" s="36"/>
      <c r="AL103" s="42"/>
      <c r="AM103" s="36"/>
      <c r="AN103" s="42"/>
      <c r="AO103" s="36"/>
      <c r="AP103" s="42"/>
      <c r="AQ103" s="42"/>
    </row>
    <row r="104" spans="1:45" x14ac:dyDescent="0.25">
      <c r="A104" s="53" t="s">
        <v>222</v>
      </c>
      <c r="B104" s="53" t="s">
        <v>223</v>
      </c>
      <c r="C104" s="53" t="s">
        <v>391</v>
      </c>
      <c r="D104" s="54">
        <v>18045805</v>
      </c>
      <c r="E104" s="6">
        <v>4005205</v>
      </c>
      <c r="F104" s="32">
        <f t="shared" si="9"/>
        <v>0.221946596452749</v>
      </c>
      <c r="G104" s="7">
        <v>1199869</v>
      </c>
      <c r="H104" s="32">
        <f t="shared" si="5"/>
        <v>6.6490189825280724E-2</v>
      </c>
      <c r="I104" s="8">
        <v>5178978</v>
      </c>
      <c r="J104" s="32">
        <f t="shared" si="6"/>
        <v>0.28699068841761283</v>
      </c>
      <c r="K104" s="34">
        <v>1031855</v>
      </c>
      <c r="L104" s="32">
        <f t="shared" si="7"/>
        <v>5.7179771143487365E-2</v>
      </c>
      <c r="M104" s="11">
        <v>1.07</v>
      </c>
      <c r="N104" s="34">
        <v>6629898</v>
      </c>
      <c r="O104" s="32">
        <f t="shared" si="8"/>
        <v>0.36739275416087008</v>
      </c>
      <c r="P104" s="40"/>
      <c r="Q104" s="41"/>
      <c r="R104" s="35"/>
      <c r="S104" s="43"/>
      <c r="T104" s="35"/>
      <c r="U104" s="36"/>
      <c r="V104" s="44"/>
      <c r="W104" s="36"/>
      <c r="X104" s="42"/>
      <c r="Y104" s="36"/>
      <c r="Z104" s="42"/>
      <c r="AA104" s="36"/>
      <c r="AB104" s="42"/>
      <c r="AC104" s="36"/>
      <c r="AD104" s="42"/>
      <c r="AE104" s="36"/>
      <c r="AF104" s="42"/>
      <c r="AG104" s="36"/>
      <c r="AH104" s="42"/>
      <c r="AI104" s="36"/>
      <c r="AJ104" s="42"/>
      <c r="AK104" s="36"/>
      <c r="AL104" s="42"/>
      <c r="AM104" s="36"/>
      <c r="AN104" s="42"/>
      <c r="AO104" s="36"/>
      <c r="AP104" s="42"/>
      <c r="AQ104" s="42"/>
    </row>
    <row r="105" spans="1:45" x14ac:dyDescent="0.25">
      <c r="A105" s="57" t="s">
        <v>224</v>
      </c>
      <c r="B105" s="57" t="s">
        <v>225</v>
      </c>
      <c r="C105" s="57" t="s">
        <v>391</v>
      </c>
      <c r="D105" s="54">
        <v>21723678</v>
      </c>
      <c r="E105" s="6">
        <v>13750000</v>
      </c>
      <c r="F105" s="32">
        <f t="shared" si="9"/>
        <v>0.63294990839028276</v>
      </c>
      <c r="G105" s="7">
        <v>0</v>
      </c>
      <c r="H105" s="32">
        <f t="shared" si="5"/>
        <v>0</v>
      </c>
      <c r="I105" s="8"/>
      <c r="J105" s="32">
        <f t="shared" si="6"/>
        <v>0</v>
      </c>
      <c r="K105" s="34">
        <v>1235853</v>
      </c>
      <c r="L105" s="32">
        <f t="shared" si="7"/>
        <v>5.688967586428044E-2</v>
      </c>
      <c r="M105" s="11">
        <v>1.1000000000000001</v>
      </c>
      <c r="N105" s="34">
        <v>6737825</v>
      </c>
      <c r="O105" s="32">
        <f t="shared" si="8"/>
        <v>0.31016041574543685</v>
      </c>
      <c r="P105" s="40"/>
      <c r="Q105" s="41"/>
      <c r="R105" s="35"/>
      <c r="S105" s="43"/>
      <c r="T105" s="35"/>
      <c r="U105" s="36"/>
      <c r="V105" s="44"/>
      <c r="W105" s="36"/>
      <c r="X105" s="42"/>
      <c r="Y105" s="36"/>
      <c r="Z105" s="42"/>
      <c r="AA105" s="36"/>
      <c r="AB105" s="42"/>
      <c r="AC105" s="36"/>
      <c r="AD105" s="42"/>
      <c r="AE105" s="36"/>
      <c r="AF105" s="42"/>
      <c r="AG105" s="36"/>
      <c r="AH105" s="42"/>
      <c r="AI105" s="36"/>
      <c r="AJ105" s="42"/>
      <c r="AK105" s="36"/>
      <c r="AL105" s="42"/>
      <c r="AM105" s="36"/>
      <c r="AN105" s="42"/>
      <c r="AO105" s="36"/>
      <c r="AP105" s="42"/>
      <c r="AQ105" s="42"/>
    </row>
    <row r="106" spans="1:45" x14ac:dyDescent="0.25">
      <c r="A106" s="53" t="s">
        <v>226</v>
      </c>
      <c r="B106" s="53" t="s">
        <v>227</v>
      </c>
      <c r="C106" s="53" t="s">
        <v>391</v>
      </c>
      <c r="D106" s="54">
        <v>19824132</v>
      </c>
      <c r="E106" s="6">
        <v>1599200</v>
      </c>
      <c r="F106" s="32">
        <f t="shared" si="9"/>
        <v>8.0669357932039595E-2</v>
      </c>
      <c r="G106" s="7">
        <v>10386188</v>
      </c>
      <c r="H106" s="32">
        <f t="shared" si="5"/>
        <v>0.52391640652917359</v>
      </c>
      <c r="I106" s="8"/>
      <c r="J106" s="32">
        <f t="shared" si="6"/>
        <v>0</v>
      </c>
      <c r="K106" s="34">
        <v>1866803</v>
      </c>
      <c r="L106" s="32">
        <f t="shared" si="7"/>
        <v>9.4168208726616631E-2</v>
      </c>
      <c r="M106" s="11">
        <v>1.0555000000000001</v>
      </c>
      <c r="N106" s="34">
        <v>5971941</v>
      </c>
      <c r="O106" s="32">
        <f t="shared" si="8"/>
        <v>0.30124602681217016</v>
      </c>
      <c r="P106" s="40"/>
      <c r="Q106" s="41"/>
      <c r="R106" s="42"/>
      <c r="S106" s="43"/>
      <c r="T106" s="35"/>
      <c r="U106" s="36"/>
      <c r="V106" s="35"/>
      <c r="W106" s="36"/>
      <c r="X106" s="35"/>
      <c r="Y106" s="36"/>
      <c r="Z106" s="35"/>
      <c r="AA106" s="36"/>
      <c r="AB106" s="42"/>
      <c r="AC106" s="36"/>
      <c r="AD106" s="42"/>
      <c r="AE106" s="36"/>
      <c r="AF106" s="42"/>
      <c r="AG106" s="36"/>
      <c r="AH106" s="42"/>
      <c r="AI106" s="36"/>
      <c r="AJ106" s="42"/>
      <c r="AK106" s="36"/>
      <c r="AL106" s="42"/>
      <c r="AM106" s="36"/>
      <c r="AN106" s="42"/>
      <c r="AO106" s="36"/>
      <c r="AP106" s="42"/>
      <c r="AQ106" s="42"/>
    </row>
    <row r="107" spans="1:45" x14ac:dyDescent="0.25">
      <c r="A107" s="53" t="s">
        <v>228</v>
      </c>
      <c r="B107" s="53" t="s">
        <v>229</v>
      </c>
      <c r="C107" s="53" t="s">
        <v>391</v>
      </c>
      <c r="D107" s="54">
        <v>21424731</v>
      </c>
      <c r="E107" s="6">
        <v>3659000</v>
      </c>
      <c r="F107" s="32">
        <f t="shared" si="9"/>
        <v>0.17078394123128079</v>
      </c>
      <c r="G107" s="7">
        <v>4588700</v>
      </c>
      <c r="H107" s="32">
        <f t="shared" si="5"/>
        <v>0.21417771826400062</v>
      </c>
      <c r="I107" s="8"/>
      <c r="J107" s="32">
        <f t="shared" si="6"/>
        <v>0</v>
      </c>
      <c r="K107" s="34">
        <v>5349218</v>
      </c>
      <c r="L107" s="32">
        <f t="shared" si="7"/>
        <v>0.24967492007250872</v>
      </c>
      <c r="M107" s="11">
        <v>1.0752200000000001</v>
      </c>
      <c r="N107" s="34">
        <v>7827813</v>
      </c>
      <c r="O107" s="32">
        <f t="shared" si="8"/>
        <v>0.36536342043220987</v>
      </c>
      <c r="P107" s="40"/>
      <c r="Q107" s="41"/>
      <c r="R107" s="35"/>
      <c r="S107" s="43"/>
      <c r="T107" s="42"/>
      <c r="U107" s="36"/>
      <c r="V107" s="44"/>
      <c r="W107" s="36"/>
      <c r="X107" s="42"/>
      <c r="Y107" s="36"/>
      <c r="Z107" s="42"/>
      <c r="AA107" s="36"/>
      <c r="AB107" s="42"/>
      <c r="AC107" s="36"/>
      <c r="AD107" s="42"/>
      <c r="AE107" s="36"/>
      <c r="AF107" s="42"/>
      <c r="AG107" s="36"/>
      <c r="AH107" s="42"/>
      <c r="AI107" s="36"/>
      <c r="AJ107" s="42"/>
      <c r="AK107" s="36"/>
      <c r="AL107" s="42"/>
      <c r="AM107" s="36"/>
      <c r="AN107" s="42"/>
      <c r="AO107" s="36"/>
      <c r="AP107" s="42"/>
      <c r="AQ107" s="42"/>
    </row>
    <row r="108" spans="1:45" x14ac:dyDescent="0.25">
      <c r="A108" s="53" t="s">
        <v>230</v>
      </c>
      <c r="B108" s="53" t="s">
        <v>231</v>
      </c>
      <c r="C108" s="53" t="s">
        <v>391</v>
      </c>
      <c r="D108" s="54">
        <v>13668263.709196106</v>
      </c>
      <c r="E108" s="6">
        <v>4730000</v>
      </c>
      <c r="F108" s="32">
        <f t="shared" si="9"/>
        <v>0.34605712185795934</v>
      </c>
      <c r="G108" s="7">
        <v>0</v>
      </c>
      <c r="H108" s="32">
        <f t="shared" si="5"/>
        <v>0</v>
      </c>
      <c r="I108" s="29"/>
      <c r="J108" s="32">
        <f t="shared" si="6"/>
        <v>0</v>
      </c>
      <c r="K108" s="34">
        <v>4154288</v>
      </c>
      <c r="L108" s="32">
        <f t="shared" si="7"/>
        <v>0.30393677561290872</v>
      </c>
      <c r="M108" s="11">
        <v>1.1264799999999999</v>
      </c>
      <c r="N108" s="34">
        <v>4783976</v>
      </c>
      <c r="O108" s="32">
        <f t="shared" si="8"/>
        <v>0.35000612380497947</v>
      </c>
      <c r="P108" s="40"/>
      <c r="Q108" s="41"/>
      <c r="R108" s="35"/>
      <c r="S108" s="43"/>
      <c r="T108" s="42"/>
      <c r="U108" s="36"/>
      <c r="V108" s="44"/>
      <c r="W108" s="36"/>
      <c r="X108" s="42"/>
      <c r="Y108" s="36"/>
      <c r="Z108" s="42"/>
      <c r="AA108" s="36"/>
      <c r="AB108" s="42"/>
      <c r="AC108" s="36"/>
      <c r="AD108" s="42"/>
      <c r="AE108" s="36"/>
      <c r="AF108" s="42"/>
      <c r="AG108" s="36"/>
      <c r="AH108" s="42"/>
      <c r="AI108" s="36"/>
      <c r="AJ108" s="42"/>
      <c r="AK108" s="36"/>
      <c r="AL108" s="42"/>
      <c r="AM108" s="36"/>
      <c r="AN108" s="42"/>
      <c r="AO108" s="36"/>
      <c r="AP108" s="42"/>
      <c r="AQ108" s="42"/>
    </row>
    <row r="109" spans="1:45" x14ac:dyDescent="0.25">
      <c r="A109" s="53" t="s">
        <v>232</v>
      </c>
      <c r="B109" s="53" t="s">
        <v>233</v>
      </c>
      <c r="C109" s="53" t="s">
        <v>391</v>
      </c>
      <c r="D109" s="54">
        <v>22160699.300000001</v>
      </c>
      <c r="E109" s="6">
        <v>13600000</v>
      </c>
      <c r="F109" s="32">
        <f t="shared" si="9"/>
        <v>0.61369904513798446</v>
      </c>
      <c r="G109" s="7">
        <v>0</v>
      </c>
      <c r="H109" s="32">
        <f t="shared" si="5"/>
        <v>0</v>
      </c>
      <c r="I109" s="8"/>
      <c r="J109" s="32">
        <f t="shared" si="6"/>
        <v>0</v>
      </c>
      <c r="K109" s="34">
        <v>1803606.3000000007</v>
      </c>
      <c r="L109" s="32">
        <f t="shared" si="7"/>
        <v>8.138760765550393E-2</v>
      </c>
      <c r="M109" s="11">
        <v>1.0299</v>
      </c>
      <c r="N109" s="34">
        <v>6757093</v>
      </c>
      <c r="O109" s="32">
        <f t="shared" si="8"/>
        <v>0.30491334720651164</v>
      </c>
      <c r="P109" s="40"/>
      <c r="Q109" s="41"/>
      <c r="R109" s="35"/>
      <c r="S109" s="43"/>
      <c r="T109" s="42"/>
      <c r="U109" s="36"/>
      <c r="V109" s="44"/>
      <c r="W109" s="36"/>
      <c r="X109" s="42"/>
      <c r="Y109" s="36"/>
      <c r="Z109" s="42"/>
      <c r="AA109" s="36"/>
      <c r="AB109" s="42"/>
      <c r="AC109" s="36"/>
      <c r="AD109" s="42"/>
      <c r="AE109" s="36"/>
      <c r="AF109" s="42"/>
      <c r="AG109" s="36"/>
      <c r="AH109" s="42"/>
      <c r="AI109" s="36"/>
      <c r="AJ109" s="42"/>
      <c r="AK109" s="36"/>
      <c r="AL109" s="42"/>
      <c r="AM109" s="36"/>
      <c r="AN109" s="42"/>
      <c r="AO109" s="36"/>
      <c r="AP109" s="42"/>
      <c r="AQ109" s="42"/>
    </row>
    <row r="110" spans="1:45" x14ac:dyDescent="0.25">
      <c r="A110" s="53" t="s">
        <v>234</v>
      </c>
      <c r="B110" s="53" t="s">
        <v>235</v>
      </c>
      <c r="C110" s="53" t="s">
        <v>391</v>
      </c>
      <c r="D110" s="54">
        <v>41263018</v>
      </c>
      <c r="E110" s="6">
        <v>15830000</v>
      </c>
      <c r="F110" s="32">
        <f t="shared" si="9"/>
        <v>0.38363650472682342</v>
      </c>
      <c r="G110" s="7">
        <v>8549144</v>
      </c>
      <c r="H110" s="32">
        <f t="shared" si="5"/>
        <v>0.20718659018106722</v>
      </c>
      <c r="I110" s="8"/>
      <c r="J110" s="32">
        <f t="shared" si="6"/>
        <v>0</v>
      </c>
      <c r="K110" s="34">
        <v>3054829</v>
      </c>
      <c r="L110" s="32">
        <f t="shared" si="7"/>
        <v>7.4033096658126171E-2</v>
      </c>
      <c r="M110" s="11">
        <v>1.0555000000000001</v>
      </c>
      <c r="N110" s="34">
        <v>13829045</v>
      </c>
      <c r="O110" s="32">
        <f t="shared" si="8"/>
        <v>0.33514380843398317</v>
      </c>
      <c r="P110" s="40"/>
      <c r="Q110" s="41"/>
      <c r="R110" s="35"/>
      <c r="S110" s="43"/>
      <c r="T110" s="44"/>
      <c r="U110" s="36"/>
      <c r="V110" s="42"/>
      <c r="W110" s="36"/>
      <c r="X110" s="42"/>
      <c r="Y110" s="36"/>
      <c r="Z110" s="42"/>
      <c r="AA110" s="36"/>
      <c r="AB110" s="42"/>
      <c r="AC110" s="36"/>
      <c r="AD110" s="42"/>
      <c r="AE110" s="36"/>
      <c r="AF110" s="42"/>
      <c r="AG110" s="36"/>
      <c r="AH110" s="42"/>
      <c r="AI110" s="36"/>
      <c r="AJ110" s="42"/>
      <c r="AK110" s="36"/>
      <c r="AL110" s="42"/>
      <c r="AM110" s="36"/>
      <c r="AN110" s="42"/>
      <c r="AO110" s="36"/>
      <c r="AP110" s="42"/>
      <c r="AQ110" s="42"/>
    </row>
    <row r="111" spans="1:45" x14ac:dyDescent="0.25">
      <c r="A111" s="53" t="s">
        <v>236</v>
      </c>
      <c r="B111" s="53" t="s">
        <v>237</v>
      </c>
      <c r="C111" s="53" t="s">
        <v>391</v>
      </c>
      <c r="D111" s="54">
        <v>50107115</v>
      </c>
      <c r="E111" s="6">
        <v>9472000</v>
      </c>
      <c r="F111" s="32">
        <f t="shared" si="9"/>
        <v>0.18903503025468538</v>
      </c>
      <c r="G111" s="7">
        <v>4518038</v>
      </c>
      <c r="H111" s="32">
        <f t="shared" si="5"/>
        <v>9.01675939634521E-2</v>
      </c>
      <c r="I111" s="8">
        <v>3501000</v>
      </c>
      <c r="J111" s="32">
        <f t="shared" si="6"/>
        <v>6.9870316820275918E-2</v>
      </c>
      <c r="K111" s="12">
        <v>13416810</v>
      </c>
      <c r="L111" s="32">
        <f t="shared" si="7"/>
        <v>0.26776257224148708</v>
      </c>
      <c r="M111" s="11">
        <v>1.11391</v>
      </c>
      <c r="N111" s="12">
        <v>19199267</v>
      </c>
      <c r="O111" s="32">
        <f t="shared" si="8"/>
        <v>0.38316448672009951</v>
      </c>
      <c r="P111" s="40"/>
      <c r="Q111" s="41"/>
      <c r="R111" s="35"/>
      <c r="S111" s="43"/>
      <c r="T111" s="44"/>
      <c r="U111" s="36"/>
      <c r="V111" s="44"/>
      <c r="W111" s="36"/>
      <c r="X111" s="42"/>
      <c r="Y111" s="36"/>
      <c r="Z111" s="42"/>
      <c r="AA111" s="36"/>
      <c r="AB111" s="42"/>
      <c r="AC111" s="36"/>
      <c r="AD111" s="42"/>
      <c r="AE111" s="36"/>
      <c r="AF111" s="42"/>
      <c r="AG111" s="36"/>
      <c r="AH111" s="42"/>
      <c r="AI111" s="36"/>
      <c r="AJ111" s="42"/>
      <c r="AK111" s="36"/>
      <c r="AL111" s="42"/>
      <c r="AM111" s="36"/>
      <c r="AN111" s="42"/>
      <c r="AO111" s="36"/>
      <c r="AP111" s="42"/>
      <c r="AQ111" s="42"/>
    </row>
    <row r="112" spans="1:45" x14ac:dyDescent="0.25">
      <c r="A112" s="53" t="s">
        <v>238</v>
      </c>
      <c r="B112" s="53" t="s">
        <v>239</v>
      </c>
      <c r="C112" s="53" t="s">
        <v>391</v>
      </c>
      <c r="D112" s="54">
        <v>32623577</v>
      </c>
      <c r="E112" s="6">
        <v>6366000</v>
      </c>
      <c r="F112" s="32">
        <f t="shared" si="9"/>
        <v>0.19513494795497133</v>
      </c>
      <c r="G112" s="7">
        <v>1626224</v>
      </c>
      <c r="H112" s="32">
        <f t="shared" si="5"/>
        <v>4.9848120578561937E-2</v>
      </c>
      <c r="I112" s="8"/>
      <c r="J112" s="32">
        <f t="shared" si="6"/>
        <v>0</v>
      </c>
      <c r="K112" s="34">
        <v>11208135</v>
      </c>
      <c r="L112" s="32">
        <f t="shared" si="7"/>
        <v>0.34355935279567901</v>
      </c>
      <c r="M112" s="11">
        <v>1.15164</v>
      </c>
      <c r="N112" s="34">
        <v>13423218</v>
      </c>
      <c r="O112" s="32">
        <f t="shared" si="8"/>
        <v>0.41145757867078769</v>
      </c>
      <c r="P112" s="40"/>
      <c r="Q112" s="41"/>
      <c r="R112" s="35"/>
      <c r="S112" s="43"/>
      <c r="T112" s="44"/>
      <c r="U112" s="36"/>
      <c r="V112" s="44"/>
      <c r="W112" s="36"/>
      <c r="X112" s="42"/>
      <c r="Y112" s="36"/>
      <c r="Z112" s="42"/>
      <c r="AA112" s="36"/>
      <c r="AB112" s="42"/>
      <c r="AC112" s="36"/>
      <c r="AD112" s="42"/>
      <c r="AE112" s="36"/>
      <c r="AF112" s="42"/>
      <c r="AG112" s="36"/>
      <c r="AH112" s="42"/>
      <c r="AI112" s="36"/>
      <c r="AJ112" s="42"/>
      <c r="AK112" s="36"/>
      <c r="AL112" s="42"/>
      <c r="AM112" s="36"/>
      <c r="AN112" s="42"/>
      <c r="AO112" s="36"/>
      <c r="AP112" s="42"/>
      <c r="AQ112" s="42"/>
    </row>
    <row r="113" spans="1:43" x14ac:dyDescent="0.25">
      <c r="A113" s="53" t="s">
        <v>240</v>
      </c>
      <c r="B113" s="53" t="s">
        <v>241</v>
      </c>
      <c r="C113" s="53" t="s">
        <v>391</v>
      </c>
      <c r="D113" s="54">
        <v>36760884</v>
      </c>
      <c r="E113" s="6">
        <v>17090019</v>
      </c>
      <c r="F113" s="32">
        <f t="shared" si="9"/>
        <v>0.46489684524452679</v>
      </c>
      <c r="G113" s="7">
        <v>0</v>
      </c>
      <c r="H113" s="32">
        <f t="shared" si="5"/>
        <v>0</v>
      </c>
      <c r="I113" s="8"/>
      <c r="J113" s="32">
        <f t="shared" si="6"/>
        <v>0</v>
      </c>
      <c r="K113" s="34">
        <v>6946857</v>
      </c>
      <c r="L113" s="32">
        <f t="shared" si="7"/>
        <v>0.18897415524610345</v>
      </c>
      <c r="M113" s="11">
        <v>1.1000000000000001</v>
      </c>
      <c r="N113" s="34">
        <v>12724008</v>
      </c>
      <c r="O113" s="32">
        <f t="shared" si="8"/>
        <v>0.34612899950936982</v>
      </c>
      <c r="P113" s="40"/>
      <c r="Q113" s="41"/>
      <c r="R113" s="35"/>
      <c r="S113" s="43"/>
      <c r="T113" s="44"/>
      <c r="U113" s="36"/>
      <c r="V113" s="44"/>
      <c r="W113" s="36"/>
      <c r="X113" s="42"/>
      <c r="Y113" s="36"/>
      <c r="Z113" s="42"/>
      <c r="AA113" s="36"/>
      <c r="AB113" s="42"/>
      <c r="AC113" s="36"/>
      <c r="AD113" s="42"/>
      <c r="AE113" s="36"/>
      <c r="AF113" s="42"/>
      <c r="AG113" s="36"/>
      <c r="AH113" s="42"/>
      <c r="AI113" s="36"/>
      <c r="AJ113" s="42"/>
      <c r="AK113" s="36"/>
      <c r="AL113" s="42"/>
      <c r="AM113" s="36"/>
      <c r="AN113" s="42"/>
      <c r="AO113" s="36"/>
      <c r="AP113" s="42"/>
      <c r="AQ113" s="42"/>
    </row>
    <row r="114" spans="1:43" x14ac:dyDescent="0.25">
      <c r="A114" s="53" t="s">
        <v>242</v>
      </c>
      <c r="B114" s="53" t="s">
        <v>243</v>
      </c>
      <c r="C114" s="53" t="s">
        <v>391</v>
      </c>
      <c r="D114" s="54">
        <v>29880315</v>
      </c>
      <c r="E114" s="6">
        <v>12161642</v>
      </c>
      <c r="F114" s="32">
        <f t="shared" si="9"/>
        <v>0.40701184040395827</v>
      </c>
      <c r="G114" s="7">
        <v>0</v>
      </c>
      <c r="H114" s="32">
        <f t="shared" si="5"/>
        <v>0</v>
      </c>
      <c r="I114" s="8"/>
      <c r="J114" s="32">
        <f t="shared" si="6"/>
        <v>0</v>
      </c>
      <c r="K114" s="8">
        <v>10138643</v>
      </c>
      <c r="L114" s="32">
        <f t="shared" si="7"/>
        <v>0.33930843767878616</v>
      </c>
      <c r="M114" s="11">
        <v>0.92949999999999999</v>
      </c>
      <c r="N114" s="34">
        <v>7580030</v>
      </c>
      <c r="O114" s="32">
        <f t="shared" si="8"/>
        <v>0.25367972191725557</v>
      </c>
      <c r="P114" s="40"/>
      <c r="Q114" s="41"/>
      <c r="R114" s="35"/>
      <c r="S114" s="43"/>
      <c r="T114" s="44"/>
      <c r="U114" s="36"/>
      <c r="V114" s="44"/>
      <c r="W114" s="36"/>
      <c r="X114" s="42"/>
      <c r="Y114" s="36"/>
      <c r="Z114" s="42"/>
      <c r="AA114" s="36"/>
      <c r="AB114" s="42"/>
      <c r="AC114" s="36"/>
      <c r="AD114" s="42"/>
      <c r="AE114" s="36"/>
      <c r="AF114" s="42"/>
      <c r="AG114" s="36"/>
      <c r="AH114" s="42"/>
      <c r="AI114" s="36"/>
      <c r="AJ114" s="42"/>
      <c r="AK114" s="36"/>
      <c r="AL114" s="42"/>
      <c r="AM114" s="36"/>
      <c r="AN114" s="42"/>
      <c r="AO114" s="36"/>
      <c r="AP114" s="42"/>
      <c r="AQ114" s="42"/>
    </row>
    <row r="115" spans="1:43" x14ac:dyDescent="0.25">
      <c r="A115" s="53" t="s">
        <v>244</v>
      </c>
      <c r="B115" s="53" t="s">
        <v>245</v>
      </c>
      <c r="C115" s="53" t="s">
        <v>391</v>
      </c>
      <c r="D115" s="54">
        <v>25226394</v>
      </c>
      <c r="E115" s="6">
        <v>10527459</v>
      </c>
      <c r="F115" s="32">
        <f t="shared" si="9"/>
        <v>0.41731921732452132</v>
      </c>
      <c r="G115" s="7">
        <v>0</v>
      </c>
      <c r="H115" s="32">
        <f t="shared" si="5"/>
        <v>0</v>
      </c>
      <c r="I115" s="8"/>
      <c r="J115" s="32">
        <f t="shared" si="6"/>
        <v>0</v>
      </c>
      <c r="K115" s="8">
        <v>8044769</v>
      </c>
      <c r="L115" s="32">
        <f t="shared" si="7"/>
        <v>0.31890285230619964</v>
      </c>
      <c r="M115" s="11">
        <v>0.92949999999999999</v>
      </c>
      <c r="N115" s="34">
        <v>6654166</v>
      </c>
      <c r="O115" s="32">
        <f t="shared" si="8"/>
        <v>0.2637779303692791</v>
      </c>
      <c r="P115" s="40"/>
      <c r="Q115" s="41"/>
      <c r="R115" s="35"/>
      <c r="S115" s="43"/>
      <c r="T115" s="44"/>
      <c r="U115" s="36"/>
      <c r="V115" s="44"/>
      <c r="W115" s="36"/>
      <c r="X115" s="42"/>
      <c r="Y115" s="36"/>
      <c r="Z115" s="42"/>
      <c r="AA115" s="36"/>
      <c r="AB115" s="42"/>
      <c r="AC115" s="36"/>
      <c r="AD115" s="42"/>
      <c r="AE115" s="36"/>
      <c r="AF115" s="42"/>
      <c r="AG115" s="36"/>
      <c r="AH115" s="42"/>
      <c r="AI115" s="36"/>
      <c r="AJ115" s="42"/>
      <c r="AK115" s="36"/>
      <c r="AL115" s="42"/>
      <c r="AM115" s="36"/>
      <c r="AN115" s="42"/>
      <c r="AO115" s="36"/>
      <c r="AP115" s="42"/>
      <c r="AQ115" s="42"/>
    </row>
    <row r="116" spans="1:43" x14ac:dyDescent="0.25">
      <c r="A116" s="53" t="s">
        <v>246</v>
      </c>
      <c r="B116" s="53" t="s">
        <v>247</v>
      </c>
      <c r="C116" s="53" t="s">
        <v>391</v>
      </c>
      <c r="D116" s="54">
        <v>14618958</v>
      </c>
      <c r="E116" s="6">
        <v>4084400</v>
      </c>
      <c r="F116" s="32">
        <f t="shared" si="9"/>
        <v>0.27939063782794915</v>
      </c>
      <c r="G116" s="7">
        <v>1341124</v>
      </c>
      <c r="H116" s="32">
        <f t="shared" si="5"/>
        <v>9.1738686163541888E-2</v>
      </c>
      <c r="I116" s="8"/>
      <c r="J116" s="32">
        <f t="shared" si="6"/>
        <v>0</v>
      </c>
      <c r="K116" s="34">
        <v>4471994</v>
      </c>
      <c r="L116" s="32">
        <f t="shared" si="7"/>
        <v>0.30590374498647577</v>
      </c>
      <c r="M116" s="11">
        <v>1.04</v>
      </c>
      <c r="N116" s="34">
        <v>4721440</v>
      </c>
      <c r="O116" s="32">
        <f t="shared" si="8"/>
        <v>0.32296693102203317</v>
      </c>
      <c r="P116" s="40"/>
      <c r="Q116" s="41"/>
      <c r="R116" s="35"/>
      <c r="S116" s="43"/>
      <c r="T116" s="42"/>
      <c r="U116" s="36"/>
      <c r="V116" s="44"/>
      <c r="W116" s="36"/>
      <c r="X116" s="44"/>
      <c r="Y116" s="36"/>
      <c r="Z116" s="42"/>
      <c r="AA116" s="36"/>
      <c r="AB116" s="42"/>
      <c r="AC116" s="36"/>
      <c r="AD116" s="42"/>
      <c r="AE116" s="36"/>
      <c r="AF116" s="42"/>
      <c r="AG116" s="36"/>
      <c r="AH116" s="42"/>
      <c r="AI116" s="36"/>
      <c r="AJ116" s="42"/>
      <c r="AK116" s="36"/>
      <c r="AL116" s="42"/>
      <c r="AM116" s="36"/>
      <c r="AN116" s="42"/>
      <c r="AO116" s="36"/>
      <c r="AP116" s="42"/>
      <c r="AQ116" s="42"/>
    </row>
    <row r="117" spans="1:43" x14ac:dyDescent="0.25">
      <c r="A117" s="53" t="s">
        <v>248</v>
      </c>
      <c r="B117" s="53" t="s">
        <v>249</v>
      </c>
      <c r="C117" s="53" t="s">
        <v>391</v>
      </c>
      <c r="D117" s="54">
        <v>31363916</v>
      </c>
      <c r="E117" s="6">
        <v>1308000</v>
      </c>
      <c r="F117" s="32">
        <f t="shared" si="9"/>
        <v>4.1703975995854597E-2</v>
      </c>
      <c r="G117" s="7">
        <v>8223778</v>
      </c>
      <c r="H117" s="32">
        <f t="shared" si="5"/>
        <v>0.26220507668749016</v>
      </c>
      <c r="I117" s="8"/>
      <c r="J117" s="32">
        <f t="shared" si="6"/>
        <v>0</v>
      </c>
      <c r="K117" s="34">
        <v>8438078</v>
      </c>
      <c r="L117" s="32">
        <f t="shared" si="7"/>
        <v>0.26903776939078655</v>
      </c>
      <c r="M117" s="11">
        <v>1.18791</v>
      </c>
      <c r="N117" s="34">
        <v>13394060</v>
      </c>
      <c r="O117" s="32">
        <f t="shared" si="8"/>
        <v>0.42705317792586872</v>
      </c>
      <c r="P117" s="40"/>
      <c r="Q117" s="41"/>
      <c r="R117" s="35"/>
      <c r="S117" s="43"/>
      <c r="T117" s="42"/>
      <c r="U117" s="36"/>
      <c r="V117" s="44"/>
      <c r="W117" s="36"/>
      <c r="X117" s="44"/>
      <c r="Y117" s="36"/>
      <c r="Z117" s="42"/>
      <c r="AA117" s="36"/>
      <c r="AB117" s="42"/>
      <c r="AC117" s="36"/>
      <c r="AD117" s="42"/>
      <c r="AE117" s="36"/>
      <c r="AF117" s="42"/>
      <c r="AG117" s="36"/>
      <c r="AH117" s="42"/>
      <c r="AI117" s="36"/>
      <c r="AJ117" s="42"/>
      <c r="AK117" s="36"/>
      <c r="AL117" s="42"/>
      <c r="AM117" s="36"/>
      <c r="AN117" s="42"/>
      <c r="AO117" s="36"/>
      <c r="AP117" s="42"/>
      <c r="AQ117" s="42"/>
    </row>
    <row r="118" spans="1:43" x14ac:dyDescent="0.25">
      <c r="A118" s="53" t="s">
        <v>250</v>
      </c>
      <c r="B118" s="53" t="s">
        <v>251</v>
      </c>
      <c r="C118" s="53" t="s">
        <v>391</v>
      </c>
      <c r="D118" s="54">
        <v>37699171.166957453</v>
      </c>
      <c r="E118" s="6">
        <v>19144000</v>
      </c>
      <c r="F118" s="32">
        <f t="shared" si="9"/>
        <v>0.50780957266188709</v>
      </c>
      <c r="G118" s="7">
        <v>0</v>
      </c>
      <c r="H118" s="32">
        <f t="shared" si="5"/>
        <v>0</v>
      </c>
      <c r="I118" s="8"/>
      <c r="J118" s="32">
        <f t="shared" si="6"/>
        <v>0</v>
      </c>
      <c r="K118" s="34">
        <v>4934320</v>
      </c>
      <c r="L118" s="32">
        <f t="shared" si="7"/>
        <v>0.13088669716762447</v>
      </c>
      <c r="M118" s="11">
        <v>1.1850000000000001</v>
      </c>
      <c r="N118" s="34">
        <v>13620851</v>
      </c>
      <c r="O118" s="32">
        <f t="shared" si="8"/>
        <v>0.36130372574181141</v>
      </c>
      <c r="P118" s="40"/>
      <c r="Q118" s="41"/>
      <c r="R118" s="35"/>
      <c r="S118" s="43"/>
      <c r="T118" s="44"/>
      <c r="U118" s="43"/>
      <c r="V118" s="44"/>
      <c r="W118" s="36"/>
      <c r="X118" s="44"/>
      <c r="Y118" s="36"/>
      <c r="Z118" s="42"/>
      <c r="AA118" s="36"/>
      <c r="AB118" s="42"/>
      <c r="AC118" s="36"/>
      <c r="AD118" s="42"/>
      <c r="AE118" s="36"/>
      <c r="AF118" s="42"/>
      <c r="AG118" s="36"/>
      <c r="AH118" s="42"/>
      <c r="AI118" s="36"/>
      <c r="AJ118" s="42"/>
      <c r="AK118" s="36"/>
      <c r="AL118" s="42"/>
      <c r="AM118" s="36"/>
      <c r="AN118" s="42"/>
      <c r="AO118" s="36"/>
      <c r="AP118" s="42"/>
      <c r="AQ118" s="42"/>
    </row>
    <row r="119" spans="1:43" x14ac:dyDescent="0.25">
      <c r="A119" s="53" t="s">
        <v>252</v>
      </c>
      <c r="B119" s="53" t="s">
        <v>253</v>
      </c>
      <c r="C119" s="53" t="s">
        <v>392</v>
      </c>
      <c r="D119" s="54">
        <v>91485263</v>
      </c>
      <c r="E119" s="6">
        <v>3097000</v>
      </c>
      <c r="F119" s="32">
        <f t="shared" si="9"/>
        <v>3.3852446814302758E-2</v>
      </c>
      <c r="G119" s="7">
        <v>8743646</v>
      </c>
      <c r="H119" s="32">
        <f t="shared" si="5"/>
        <v>9.5574365895412031E-2</v>
      </c>
      <c r="I119" s="8"/>
      <c r="J119" s="32">
        <f t="shared" si="6"/>
        <v>0</v>
      </c>
      <c r="K119" s="34">
        <v>40142455</v>
      </c>
      <c r="L119" s="32">
        <f t="shared" si="7"/>
        <v>0.43878602611657791</v>
      </c>
      <c r="M119" s="11">
        <v>1.1535899999999999</v>
      </c>
      <c r="N119" s="34">
        <v>39502162</v>
      </c>
      <c r="O119" s="32">
        <f t="shared" si="8"/>
        <v>0.4317871611737073</v>
      </c>
      <c r="P119" s="40"/>
      <c r="Q119" s="41"/>
      <c r="R119" s="35"/>
      <c r="S119" s="43"/>
      <c r="T119" s="35"/>
      <c r="U119" s="43"/>
      <c r="V119" s="44"/>
      <c r="W119" s="36"/>
      <c r="X119" s="44"/>
      <c r="Y119" s="36"/>
      <c r="Z119" s="42"/>
      <c r="AA119" s="36"/>
      <c r="AB119" s="42"/>
      <c r="AC119" s="36"/>
      <c r="AD119" s="42"/>
      <c r="AE119" s="36"/>
      <c r="AF119" s="42"/>
      <c r="AG119" s="36"/>
      <c r="AH119" s="42"/>
      <c r="AI119" s="36"/>
      <c r="AJ119" s="42"/>
      <c r="AK119" s="36"/>
      <c r="AL119" s="42"/>
      <c r="AM119" s="36"/>
      <c r="AN119" s="42"/>
      <c r="AO119" s="36"/>
      <c r="AP119" s="42"/>
      <c r="AQ119" s="42"/>
    </row>
    <row r="120" spans="1:43" x14ac:dyDescent="0.25">
      <c r="A120" s="62" t="s">
        <v>254</v>
      </c>
      <c r="B120" s="53" t="s">
        <v>255</v>
      </c>
      <c r="C120" s="53" t="s">
        <v>392</v>
      </c>
      <c r="D120" s="54">
        <v>67185307</v>
      </c>
      <c r="E120" s="6">
        <v>12615000</v>
      </c>
      <c r="F120" s="32">
        <f t="shared" si="9"/>
        <v>0.18776426816059649</v>
      </c>
      <c r="G120" s="7">
        <v>18989190</v>
      </c>
      <c r="H120" s="32">
        <f t="shared" si="5"/>
        <v>0.28263902998910162</v>
      </c>
      <c r="I120" s="8"/>
      <c r="J120" s="32">
        <f t="shared" si="6"/>
        <v>0</v>
      </c>
      <c r="K120" s="34">
        <v>6313800</v>
      </c>
      <c r="L120" s="32">
        <f t="shared" si="7"/>
        <v>9.397590458282791E-2</v>
      </c>
      <c r="M120" s="11">
        <v>1.1367700000000001</v>
      </c>
      <c r="N120" s="34">
        <v>29267317</v>
      </c>
      <c r="O120" s="32">
        <f t="shared" si="8"/>
        <v>0.43562079726747399</v>
      </c>
      <c r="P120" s="40"/>
      <c r="Q120" s="41"/>
      <c r="R120" s="35"/>
      <c r="S120" s="43"/>
      <c r="T120" s="35"/>
      <c r="U120" s="43"/>
      <c r="V120" s="35"/>
      <c r="W120" s="36"/>
      <c r="X120" s="44"/>
      <c r="Y120" s="36"/>
      <c r="Z120" s="42"/>
      <c r="AA120" s="36"/>
      <c r="AB120" s="42"/>
      <c r="AC120" s="36"/>
      <c r="AD120" s="42"/>
      <c r="AE120" s="36"/>
      <c r="AF120" s="42"/>
      <c r="AG120" s="36"/>
      <c r="AH120" s="42"/>
      <c r="AI120" s="36"/>
      <c r="AJ120" s="42"/>
      <c r="AK120" s="36"/>
      <c r="AL120" s="42"/>
      <c r="AM120" s="36"/>
      <c r="AN120" s="42"/>
      <c r="AO120" s="36"/>
      <c r="AP120" s="42"/>
      <c r="AQ120" s="42"/>
    </row>
    <row r="121" spans="1:43" x14ac:dyDescent="0.25">
      <c r="A121" s="53" t="s">
        <v>256</v>
      </c>
      <c r="B121" s="53" t="s">
        <v>257</v>
      </c>
      <c r="C121" s="53" t="s">
        <v>392</v>
      </c>
      <c r="D121" s="54">
        <v>11502699</v>
      </c>
      <c r="E121" s="6">
        <v>0</v>
      </c>
      <c r="F121" s="32">
        <f t="shared" si="9"/>
        <v>0</v>
      </c>
      <c r="G121" s="7">
        <v>5784446</v>
      </c>
      <c r="H121" s="32">
        <f t="shared" si="5"/>
        <v>0.5028772812363429</v>
      </c>
      <c r="I121" s="8"/>
      <c r="J121" s="32">
        <f t="shared" si="6"/>
        <v>0</v>
      </c>
      <c r="K121" s="34">
        <v>586250</v>
      </c>
      <c r="L121" s="32">
        <f t="shared" si="7"/>
        <v>5.0966299300711948E-2</v>
      </c>
      <c r="M121" s="11">
        <v>1.1000000000000001</v>
      </c>
      <c r="N121" s="34">
        <v>5132003</v>
      </c>
      <c r="O121" s="32">
        <f t="shared" si="8"/>
        <v>0.44615641946294515</v>
      </c>
      <c r="P121" s="40"/>
      <c r="Q121" s="59"/>
      <c r="R121" s="35"/>
      <c r="S121" s="43"/>
      <c r="T121" s="44"/>
      <c r="U121" s="43"/>
      <c r="V121" s="44"/>
      <c r="W121" s="36"/>
      <c r="X121" s="44"/>
      <c r="Y121" s="36"/>
      <c r="Z121" s="44"/>
      <c r="AA121" s="36"/>
      <c r="AB121" s="42"/>
      <c r="AC121" s="36"/>
      <c r="AD121" s="42"/>
      <c r="AE121" s="36"/>
      <c r="AF121" s="42"/>
      <c r="AG121" s="36"/>
      <c r="AH121" s="42"/>
      <c r="AI121" s="36"/>
      <c r="AJ121" s="42"/>
      <c r="AK121" s="36"/>
      <c r="AL121" s="42"/>
      <c r="AM121" s="36"/>
      <c r="AN121" s="42"/>
      <c r="AO121" s="36"/>
      <c r="AP121" s="42"/>
      <c r="AQ121" s="42"/>
    </row>
    <row r="122" spans="1:43" x14ac:dyDescent="0.25">
      <c r="A122" s="53" t="s">
        <v>258</v>
      </c>
      <c r="B122" s="53" t="s">
        <v>259</v>
      </c>
      <c r="C122" s="53" t="s">
        <v>391</v>
      </c>
      <c r="D122" s="54">
        <v>45918355</v>
      </c>
      <c r="E122" s="6">
        <v>23991000</v>
      </c>
      <c r="F122" s="32">
        <f t="shared" si="9"/>
        <v>0.52247080715326144</v>
      </c>
      <c r="G122" s="7">
        <v>0</v>
      </c>
      <c r="H122" s="32">
        <f t="shared" si="5"/>
        <v>0</v>
      </c>
      <c r="I122" s="8"/>
      <c r="J122" s="32">
        <f t="shared" si="6"/>
        <v>0</v>
      </c>
      <c r="K122" s="34">
        <v>8620135</v>
      </c>
      <c r="L122" s="32">
        <f t="shared" si="7"/>
        <v>0.18772743492226585</v>
      </c>
      <c r="M122" s="11">
        <v>1</v>
      </c>
      <c r="N122" s="34">
        <v>13307220</v>
      </c>
      <c r="O122" s="32">
        <f t="shared" si="8"/>
        <v>0.28980175792447271</v>
      </c>
      <c r="P122" s="40"/>
      <c r="Q122" s="41"/>
      <c r="R122" s="35"/>
      <c r="S122" s="43"/>
      <c r="T122" s="44"/>
      <c r="U122" s="36"/>
      <c r="V122" s="44"/>
      <c r="W122" s="36"/>
      <c r="X122" s="42"/>
      <c r="Y122" s="36"/>
      <c r="Z122" s="42"/>
      <c r="AA122" s="36"/>
      <c r="AB122" s="42"/>
      <c r="AC122" s="36"/>
      <c r="AD122" s="42"/>
      <c r="AE122" s="36"/>
      <c r="AF122" s="42"/>
      <c r="AG122" s="36"/>
      <c r="AH122" s="42"/>
      <c r="AI122" s="36"/>
      <c r="AJ122" s="42"/>
      <c r="AK122" s="36"/>
      <c r="AL122" s="42"/>
      <c r="AM122" s="36"/>
      <c r="AN122" s="42"/>
      <c r="AO122" s="36"/>
      <c r="AP122" s="42"/>
      <c r="AQ122" s="42"/>
    </row>
    <row r="123" spans="1:43" x14ac:dyDescent="0.25">
      <c r="A123" s="53" t="s">
        <v>260</v>
      </c>
      <c r="B123" s="53" t="s">
        <v>261</v>
      </c>
      <c r="C123" s="53" t="s">
        <v>391</v>
      </c>
      <c r="D123" s="54">
        <v>21944502</v>
      </c>
      <c r="E123" s="6">
        <v>11000000</v>
      </c>
      <c r="F123" s="32">
        <f t="shared" si="9"/>
        <v>0.50126450807587253</v>
      </c>
      <c r="G123" s="7">
        <v>0</v>
      </c>
      <c r="H123" s="32">
        <f t="shared" si="5"/>
        <v>0</v>
      </c>
      <c r="I123" s="8"/>
      <c r="J123" s="32">
        <f t="shared" si="6"/>
        <v>0</v>
      </c>
      <c r="K123" s="34">
        <v>4244140</v>
      </c>
      <c r="L123" s="32">
        <f t="shared" si="7"/>
        <v>0.19340334084592123</v>
      </c>
      <c r="M123" s="11">
        <v>1.0649999999999999</v>
      </c>
      <c r="N123" s="34">
        <v>6700362</v>
      </c>
      <c r="O123" s="32">
        <f t="shared" si="8"/>
        <v>0.30533215107820627</v>
      </c>
      <c r="P123" s="40"/>
      <c r="Q123" s="41"/>
      <c r="R123" s="35"/>
      <c r="S123" s="43"/>
      <c r="T123" s="35"/>
      <c r="U123" s="43"/>
      <c r="V123" s="42"/>
      <c r="W123" s="36"/>
      <c r="X123" s="44"/>
      <c r="Y123" s="36"/>
      <c r="Z123" s="42"/>
      <c r="AA123" s="36"/>
      <c r="AB123" s="42"/>
      <c r="AC123" s="36"/>
      <c r="AD123" s="42"/>
      <c r="AE123" s="36"/>
      <c r="AF123" s="42"/>
      <c r="AG123" s="36"/>
      <c r="AH123" s="42"/>
      <c r="AI123" s="36"/>
      <c r="AJ123" s="42"/>
      <c r="AK123" s="36"/>
      <c r="AL123" s="42"/>
      <c r="AM123" s="36"/>
      <c r="AN123" s="42"/>
      <c r="AO123" s="36"/>
      <c r="AP123" s="42"/>
      <c r="AQ123" s="42"/>
    </row>
    <row r="124" spans="1:43" x14ac:dyDescent="0.25">
      <c r="A124" s="53" t="s">
        <v>262</v>
      </c>
      <c r="B124" s="53" t="s">
        <v>263</v>
      </c>
      <c r="C124" s="53" t="s">
        <v>391</v>
      </c>
      <c r="D124" s="54">
        <v>16508843</v>
      </c>
      <c r="E124" s="6">
        <v>8500000</v>
      </c>
      <c r="F124" s="32">
        <f t="shared" si="9"/>
        <v>0.51487557304894105</v>
      </c>
      <c r="G124" s="7">
        <v>0</v>
      </c>
      <c r="H124" s="32">
        <f t="shared" si="5"/>
        <v>0</v>
      </c>
      <c r="I124" s="8"/>
      <c r="J124" s="32">
        <f t="shared" si="6"/>
        <v>0</v>
      </c>
      <c r="K124" s="34">
        <v>2635292</v>
      </c>
      <c r="L124" s="32">
        <f t="shared" si="7"/>
        <v>0.15962911513544589</v>
      </c>
      <c r="M124" s="11">
        <v>1.08</v>
      </c>
      <c r="N124" s="34">
        <v>5373551</v>
      </c>
      <c r="O124" s="32">
        <f t="shared" si="8"/>
        <v>0.32549531181561298</v>
      </c>
      <c r="P124" s="40"/>
      <c r="Q124" s="41"/>
      <c r="R124" s="35"/>
      <c r="S124" s="43"/>
      <c r="T124" s="35"/>
      <c r="U124" s="43"/>
      <c r="V124" s="42"/>
      <c r="W124" s="36"/>
      <c r="X124" s="44"/>
      <c r="Y124" s="36"/>
      <c r="Z124" s="42"/>
      <c r="AA124" s="36"/>
      <c r="AB124" s="42"/>
      <c r="AC124" s="36"/>
      <c r="AD124" s="42"/>
      <c r="AE124" s="36"/>
      <c r="AF124" s="42"/>
      <c r="AG124" s="36"/>
      <c r="AH124" s="42"/>
      <c r="AI124" s="36"/>
      <c r="AJ124" s="42"/>
      <c r="AK124" s="36"/>
      <c r="AL124" s="42"/>
      <c r="AM124" s="36"/>
      <c r="AN124" s="42"/>
      <c r="AO124" s="36"/>
      <c r="AP124" s="42"/>
      <c r="AQ124" s="42"/>
    </row>
    <row r="125" spans="1:43" x14ac:dyDescent="0.25">
      <c r="A125" s="53" t="s">
        <v>264</v>
      </c>
      <c r="B125" s="53" t="s">
        <v>265</v>
      </c>
      <c r="C125" s="53" t="s">
        <v>391</v>
      </c>
      <c r="D125" s="54">
        <v>35980682</v>
      </c>
      <c r="E125" s="6">
        <v>18000000</v>
      </c>
      <c r="F125" s="32">
        <f t="shared" si="9"/>
        <v>0.50026844960859829</v>
      </c>
      <c r="G125" s="7">
        <v>0</v>
      </c>
      <c r="H125" s="32">
        <f t="shared" si="5"/>
        <v>0</v>
      </c>
      <c r="I125" s="8"/>
      <c r="J125" s="32">
        <f t="shared" si="6"/>
        <v>0</v>
      </c>
      <c r="K125" s="34">
        <v>6000305</v>
      </c>
      <c r="L125" s="32">
        <f t="shared" si="7"/>
        <v>0.16676462664048447</v>
      </c>
      <c r="M125" s="11">
        <v>1.0720000000000001</v>
      </c>
      <c r="N125" s="34">
        <v>11980377</v>
      </c>
      <c r="O125" s="32">
        <f t="shared" si="8"/>
        <v>0.33296692375091724</v>
      </c>
      <c r="P125" s="40"/>
      <c r="Q125" s="41"/>
      <c r="R125" s="35"/>
      <c r="S125" s="43"/>
      <c r="T125" s="42"/>
      <c r="U125" s="43"/>
      <c r="V125" s="42"/>
      <c r="W125" s="36"/>
      <c r="X125" s="35"/>
      <c r="Y125" s="36"/>
      <c r="Z125" s="42"/>
      <c r="AA125" s="36"/>
      <c r="AB125" s="42"/>
      <c r="AC125" s="36"/>
      <c r="AD125" s="42"/>
      <c r="AE125" s="36"/>
      <c r="AF125" s="42"/>
      <c r="AG125" s="36"/>
      <c r="AH125" s="42"/>
      <c r="AI125" s="36"/>
      <c r="AJ125" s="42"/>
      <c r="AK125" s="36"/>
      <c r="AL125" s="42"/>
      <c r="AM125" s="36"/>
      <c r="AN125" s="42"/>
      <c r="AO125" s="36"/>
      <c r="AP125" s="42"/>
      <c r="AQ125" s="42"/>
    </row>
    <row r="126" spans="1:43" x14ac:dyDescent="0.25">
      <c r="A126" s="53" t="s">
        <v>266</v>
      </c>
      <c r="B126" s="53" t="s">
        <v>267</v>
      </c>
      <c r="C126" s="53" t="s">
        <v>391</v>
      </c>
      <c r="D126" s="54">
        <v>18110270</v>
      </c>
      <c r="E126" s="6">
        <v>9100000</v>
      </c>
      <c r="F126" s="32">
        <f t="shared" ref="F126:F188" si="10">E126/$D126</f>
        <v>0.50247732364012243</v>
      </c>
      <c r="G126" s="7">
        <v>0</v>
      </c>
      <c r="H126" s="32">
        <f t="shared" ref="H126:H188" si="11">G126/$D126</f>
        <v>0</v>
      </c>
      <c r="I126" s="8"/>
      <c r="J126" s="32">
        <f t="shared" ref="J126:J188" si="12">I126/$D126</f>
        <v>0</v>
      </c>
      <c r="K126" s="34">
        <v>3030353</v>
      </c>
      <c r="L126" s="32">
        <f t="shared" ref="L126:L188" si="13">K126/$D126</f>
        <v>0.16732787528844131</v>
      </c>
      <c r="M126" s="11">
        <v>1.08</v>
      </c>
      <c r="N126" s="34">
        <v>5979917</v>
      </c>
      <c r="O126" s="32">
        <f t="shared" ref="O126:O188" si="14">N126/$D126</f>
        <v>0.33019480107143628</v>
      </c>
      <c r="P126" s="40"/>
      <c r="Q126" s="41"/>
      <c r="R126" s="35"/>
      <c r="S126" s="43"/>
      <c r="T126" s="42"/>
      <c r="U126" s="43"/>
      <c r="V126" s="42"/>
      <c r="W126" s="36"/>
      <c r="X126" s="35"/>
      <c r="Y126" s="36"/>
      <c r="Z126" s="42"/>
      <c r="AA126" s="36"/>
      <c r="AB126" s="42"/>
      <c r="AC126" s="36"/>
      <c r="AD126" s="42"/>
      <c r="AE126" s="36"/>
      <c r="AF126" s="42"/>
      <c r="AG126" s="36"/>
      <c r="AH126" s="42"/>
      <c r="AI126" s="36"/>
      <c r="AJ126" s="42"/>
      <c r="AK126" s="36"/>
      <c r="AL126" s="42"/>
      <c r="AM126" s="36"/>
      <c r="AN126" s="42"/>
      <c r="AO126" s="36"/>
      <c r="AP126" s="42"/>
      <c r="AQ126" s="42"/>
    </row>
    <row r="127" spans="1:43" x14ac:dyDescent="0.25">
      <c r="A127" s="53" t="s">
        <v>268</v>
      </c>
      <c r="B127" s="53" t="s">
        <v>269</v>
      </c>
      <c r="C127" s="53" t="s">
        <v>391</v>
      </c>
      <c r="D127" s="54">
        <v>28565326</v>
      </c>
      <c r="E127" s="6">
        <v>15000000</v>
      </c>
      <c r="F127" s="32">
        <f t="shared" si="10"/>
        <v>0.52511215870597805</v>
      </c>
      <c r="G127" s="7">
        <v>0</v>
      </c>
      <c r="H127" s="32">
        <f t="shared" si="11"/>
        <v>0</v>
      </c>
      <c r="I127" s="8"/>
      <c r="J127" s="32">
        <f t="shared" si="12"/>
        <v>0</v>
      </c>
      <c r="K127" s="34">
        <v>3726558</v>
      </c>
      <c r="L127" s="32">
        <f t="shared" si="13"/>
        <v>0.13045739439486881</v>
      </c>
      <c r="M127" s="11">
        <v>1.08</v>
      </c>
      <c r="N127" s="34">
        <v>9838768</v>
      </c>
      <c r="O127" s="32">
        <f t="shared" si="14"/>
        <v>0.3444304468991532</v>
      </c>
      <c r="P127" s="40"/>
      <c r="Q127" s="41"/>
      <c r="R127" s="35"/>
      <c r="S127" s="43"/>
      <c r="T127" s="42"/>
      <c r="U127" s="43"/>
      <c r="V127" s="42"/>
      <c r="W127" s="36"/>
      <c r="X127" s="35"/>
      <c r="Y127" s="36"/>
      <c r="Z127" s="42"/>
      <c r="AA127" s="36"/>
      <c r="AB127" s="42"/>
      <c r="AC127" s="36"/>
      <c r="AD127" s="42"/>
      <c r="AE127" s="36"/>
      <c r="AF127" s="42"/>
      <c r="AG127" s="36"/>
      <c r="AH127" s="42"/>
      <c r="AI127" s="36"/>
      <c r="AJ127" s="42"/>
      <c r="AK127" s="36"/>
      <c r="AL127" s="42"/>
      <c r="AM127" s="36"/>
      <c r="AN127" s="42"/>
      <c r="AO127" s="36"/>
      <c r="AP127" s="42"/>
      <c r="AQ127" s="42"/>
    </row>
    <row r="128" spans="1:43" x14ac:dyDescent="0.25">
      <c r="A128" s="53" t="s">
        <v>270</v>
      </c>
      <c r="B128" s="53" t="s">
        <v>271</v>
      </c>
      <c r="C128" s="53" t="s">
        <v>391</v>
      </c>
      <c r="D128" s="54">
        <v>33641300</v>
      </c>
      <c r="E128" s="6">
        <v>14985000</v>
      </c>
      <c r="F128" s="32">
        <f t="shared" si="10"/>
        <v>0.44543462945843354</v>
      </c>
      <c r="G128" s="7">
        <v>0</v>
      </c>
      <c r="H128" s="32">
        <f t="shared" si="11"/>
        <v>0</v>
      </c>
      <c r="I128" s="8"/>
      <c r="J128" s="32">
        <f t="shared" si="12"/>
        <v>0</v>
      </c>
      <c r="K128" s="34">
        <v>9143493</v>
      </c>
      <c r="L128" s="32">
        <f t="shared" si="13"/>
        <v>0.27179368811550086</v>
      </c>
      <c r="M128" s="11">
        <v>1.0165999999999999</v>
      </c>
      <c r="N128" s="34">
        <v>9512807</v>
      </c>
      <c r="O128" s="32">
        <f t="shared" si="14"/>
        <v>0.2827716824260656</v>
      </c>
      <c r="P128" s="40"/>
      <c r="Q128" s="41"/>
      <c r="R128" s="35"/>
      <c r="S128" s="43"/>
      <c r="T128" s="42"/>
      <c r="U128" s="43"/>
      <c r="V128" s="42"/>
      <c r="W128" s="36"/>
      <c r="X128" s="35"/>
      <c r="Y128" s="36"/>
      <c r="Z128" s="42"/>
      <c r="AA128" s="36"/>
      <c r="AB128" s="42"/>
      <c r="AC128" s="36"/>
      <c r="AD128" s="42"/>
      <c r="AE128" s="36"/>
      <c r="AF128" s="42"/>
      <c r="AG128" s="36"/>
      <c r="AH128" s="42"/>
      <c r="AI128" s="36"/>
      <c r="AJ128" s="42"/>
      <c r="AK128" s="36"/>
      <c r="AL128" s="42"/>
      <c r="AM128" s="36"/>
      <c r="AN128" s="42"/>
      <c r="AO128" s="36"/>
      <c r="AP128" s="42"/>
      <c r="AQ128" s="42"/>
    </row>
    <row r="129" spans="1:43" x14ac:dyDescent="0.25">
      <c r="A129" s="53" t="s">
        <v>272</v>
      </c>
      <c r="B129" s="53" t="s">
        <v>273</v>
      </c>
      <c r="C129" s="53" t="s">
        <v>391</v>
      </c>
      <c r="D129" s="54">
        <v>19284025</v>
      </c>
      <c r="E129" s="6">
        <v>7558266</v>
      </c>
      <c r="F129" s="32">
        <f t="shared" si="10"/>
        <v>0.39194442031681664</v>
      </c>
      <c r="G129" s="7">
        <v>350000</v>
      </c>
      <c r="H129" s="32">
        <f t="shared" si="11"/>
        <v>1.8149737930748377E-2</v>
      </c>
      <c r="I129" s="8"/>
      <c r="J129" s="32">
        <f t="shared" si="12"/>
        <v>0</v>
      </c>
      <c r="K129" s="34">
        <v>6186627</v>
      </c>
      <c r="L129" s="32">
        <f t="shared" si="13"/>
        <v>0.3208161677865487</v>
      </c>
      <c r="M129" s="11">
        <v>0.92949999999999999</v>
      </c>
      <c r="N129" s="34">
        <v>5189132</v>
      </c>
      <c r="O129" s="32">
        <f t="shared" si="14"/>
        <v>0.26908967396588629</v>
      </c>
      <c r="P129" s="40"/>
      <c r="Q129" s="41"/>
      <c r="R129" s="35"/>
      <c r="S129" s="43"/>
      <c r="T129" s="42"/>
      <c r="U129" s="43"/>
      <c r="V129" s="42"/>
      <c r="W129" s="36"/>
      <c r="X129" s="35"/>
      <c r="Y129" s="36"/>
      <c r="Z129" s="42"/>
      <c r="AA129" s="36"/>
      <c r="AB129" s="42"/>
      <c r="AC129" s="36"/>
      <c r="AD129" s="42"/>
      <c r="AE129" s="36"/>
      <c r="AF129" s="42"/>
      <c r="AG129" s="36"/>
      <c r="AH129" s="42"/>
      <c r="AI129" s="36"/>
      <c r="AJ129" s="42"/>
      <c r="AK129" s="36"/>
      <c r="AL129" s="42"/>
      <c r="AM129" s="36"/>
      <c r="AN129" s="42"/>
      <c r="AO129" s="36"/>
      <c r="AP129" s="42"/>
      <c r="AQ129" s="42"/>
    </row>
    <row r="130" spans="1:43" x14ac:dyDescent="0.25">
      <c r="A130" s="53" t="s">
        <v>274</v>
      </c>
      <c r="B130" s="53" t="s">
        <v>275</v>
      </c>
      <c r="C130" s="53" t="s">
        <v>392</v>
      </c>
      <c r="D130" s="54">
        <v>25194072</v>
      </c>
      <c r="E130" s="6">
        <v>4124975</v>
      </c>
      <c r="F130" s="32">
        <f t="shared" si="10"/>
        <v>0.16372799918965064</v>
      </c>
      <c r="G130" s="7">
        <v>10085673</v>
      </c>
      <c r="H130" s="32">
        <f t="shared" si="11"/>
        <v>0.40031928939474332</v>
      </c>
      <c r="I130" s="8"/>
      <c r="J130" s="32">
        <f t="shared" si="12"/>
        <v>0</v>
      </c>
      <c r="K130" s="34">
        <v>1100000</v>
      </c>
      <c r="L130" s="32">
        <f t="shared" si="13"/>
        <v>4.3661064396418335E-2</v>
      </c>
      <c r="M130" s="11">
        <v>1.1581600000000001</v>
      </c>
      <c r="N130" s="34">
        <v>9883424</v>
      </c>
      <c r="O130" s="32">
        <f t="shared" si="14"/>
        <v>0.39229164701918767</v>
      </c>
      <c r="P130" s="40"/>
      <c r="Q130" s="41"/>
      <c r="R130" s="35"/>
      <c r="S130" s="43"/>
      <c r="T130" s="42"/>
      <c r="U130" s="43"/>
      <c r="V130" s="42"/>
      <c r="W130" s="36"/>
      <c r="X130" s="35"/>
      <c r="Y130" s="36"/>
      <c r="Z130" s="42"/>
      <c r="AA130" s="36"/>
      <c r="AB130" s="42"/>
      <c r="AC130" s="36"/>
      <c r="AD130" s="42"/>
      <c r="AE130" s="36"/>
      <c r="AF130" s="42"/>
      <c r="AG130" s="36"/>
      <c r="AH130" s="42"/>
      <c r="AI130" s="36"/>
      <c r="AJ130" s="42"/>
      <c r="AK130" s="36"/>
      <c r="AL130" s="42"/>
      <c r="AM130" s="36"/>
      <c r="AN130" s="42"/>
      <c r="AO130" s="36"/>
      <c r="AP130" s="42"/>
      <c r="AQ130" s="42"/>
    </row>
    <row r="131" spans="1:43" x14ac:dyDescent="0.25">
      <c r="A131" s="53" t="s">
        <v>276</v>
      </c>
      <c r="B131" s="53" t="s">
        <v>277</v>
      </c>
      <c r="C131" s="53" t="s">
        <v>392</v>
      </c>
      <c r="D131" s="54">
        <v>24563241</v>
      </c>
      <c r="E131" s="6">
        <v>359000</v>
      </c>
      <c r="F131" s="32">
        <f t="shared" si="10"/>
        <v>1.4615335166886161E-2</v>
      </c>
      <c r="G131" s="7">
        <v>7502603</v>
      </c>
      <c r="H131" s="32">
        <f t="shared" si="11"/>
        <v>0.30544027150163122</v>
      </c>
      <c r="I131" s="8">
        <v>3409000</v>
      </c>
      <c r="J131" s="32">
        <f t="shared" si="12"/>
        <v>0.13878461722538976</v>
      </c>
      <c r="K131" s="34">
        <v>2235000</v>
      </c>
      <c r="L131" s="32">
        <f t="shared" si="13"/>
        <v>9.0989621442870663E-2</v>
      </c>
      <c r="M131" s="11">
        <v>1.1692100000000001</v>
      </c>
      <c r="N131" s="34">
        <v>11057638</v>
      </c>
      <c r="O131" s="32">
        <f t="shared" si="14"/>
        <v>0.45017015466322219</v>
      </c>
      <c r="P131" s="40"/>
      <c r="Q131" s="41"/>
      <c r="R131" s="35"/>
      <c r="S131" s="43"/>
      <c r="T131" s="42"/>
      <c r="U131" s="43"/>
      <c r="V131" s="42"/>
      <c r="W131" s="36"/>
      <c r="X131" s="35"/>
      <c r="Y131" s="36"/>
      <c r="Z131" s="42"/>
      <c r="AA131" s="36"/>
      <c r="AB131" s="42"/>
      <c r="AC131" s="36"/>
      <c r="AD131" s="42"/>
      <c r="AE131" s="36"/>
      <c r="AF131" s="42"/>
      <c r="AG131" s="36"/>
      <c r="AH131" s="42"/>
      <c r="AI131" s="36"/>
      <c r="AJ131" s="42"/>
      <c r="AK131" s="36"/>
      <c r="AL131" s="42"/>
      <c r="AM131" s="36"/>
      <c r="AN131" s="42"/>
      <c r="AO131" s="36"/>
      <c r="AP131" s="42"/>
      <c r="AQ131" s="42"/>
    </row>
    <row r="132" spans="1:43" x14ac:dyDescent="0.25">
      <c r="A132" s="53" t="s">
        <v>278</v>
      </c>
      <c r="B132" s="53" t="s">
        <v>279</v>
      </c>
      <c r="C132" s="53" t="s">
        <v>392</v>
      </c>
      <c r="D132" s="54">
        <v>41079173</v>
      </c>
      <c r="E132" s="6">
        <v>23500000</v>
      </c>
      <c r="F132" s="32">
        <f t="shared" si="10"/>
        <v>0.57206604427017071</v>
      </c>
      <c r="G132" s="7">
        <v>0</v>
      </c>
      <c r="H132" s="32">
        <f t="shared" si="11"/>
        <v>0</v>
      </c>
      <c r="I132" s="8"/>
      <c r="J132" s="32">
        <f t="shared" si="12"/>
        <v>0</v>
      </c>
      <c r="K132" s="34">
        <v>3556865</v>
      </c>
      <c r="L132" s="32">
        <f t="shared" si="13"/>
        <v>8.6585603853320023E-2</v>
      </c>
      <c r="M132" s="11">
        <v>0.99990000000000001</v>
      </c>
      <c r="N132" s="34">
        <v>14022308</v>
      </c>
      <c r="O132" s="32">
        <f t="shared" si="14"/>
        <v>0.3413483518765093</v>
      </c>
      <c r="P132" s="40"/>
      <c r="Q132" s="41"/>
      <c r="R132" s="35"/>
      <c r="S132" s="43"/>
      <c r="T132" s="42"/>
      <c r="U132" s="43"/>
      <c r="V132" s="42"/>
      <c r="W132" s="36"/>
      <c r="X132" s="35"/>
      <c r="Y132" s="36"/>
      <c r="Z132" s="42"/>
      <c r="AA132" s="36"/>
      <c r="AB132" s="42"/>
      <c r="AC132" s="36"/>
      <c r="AD132" s="42"/>
      <c r="AE132" s="36"/>
      <c r="AF132" s="42"/>
      <c r="AG132" s="36"/>
      <c r="AH132" s="42"/>
      <c r="AI132" s="36"/>
      <c r="AJ132" s="42"/>
      <c r="AK132" s="36"/>
      <c r="AL132" s="42"/>
      <c r="AM132" s="36"/>
      <c r="AN132" s="42"/>
      <c r="AO132" s="36"/>
      <c r="AP132" s="42"/>
      <c r="AQ132" s="42"/>
    </row>
    <row r="133" spans="1:43" x14ac:dyDescent="0.25">
      <c r="A133" s="53" t="s">
        <v>280</v>
      </c>
      <c r="B133" s="53" t="s">
        <v>281</v>
      </c>
      <c r="C133" s="53" t="s">
        <v>391</v>
      </c>
      <c r="D133" s="54">
        <v>58217073</v>
      </c>
      <c r="E133" s="6">
        <v>27791620</v>
      </c>
      <c r="F133" s="32">
        <f t="shared" si="10"/>
        <v>0.47737920455052762</v>
      </c>
      <c r="G133" s="7">
        <v>0</v>
      </c>
      <c r="H133" s="32">
        <f t="shared" si="11"/>
        <v>0</v>
      </c>
      <c r="I133" s="8"/>
      <c r="J133" s="32">
        <f t="shared" si="12"/>
        <v>0</v>
      </c>
      <c r="K133" s="34">
        <v>7477489</v>
      </c>
      <c r="L133" s="32">
        <f t="shared" si="13"/>
        <v>0.12844151405550738</v>
      </c>
      <c r="M133" s="11">
        <v>1.1439299999999999</v>
      </c>
      <c r="N133" s="34">
        <v>22947964</v>
      </c>
      <c r="O133" s="32">
        <f t="shared" si="14"/>
        <v>0.39417928139396496</v>
      </c>
      <c r="P133" s="40"/>
      <c r="Q133" s="41"/>
      <c r="R133" s="35"/>
      <c r="S133" s="43"/>
      <c r="T133" s="42"/>
      <c r="U133" s="43"/>
      <c r="V133" s="42"/>
      <c r="W133" s="36"/>
      <c r="X133" s="35"/>
      <c r="Y133" s="36"/>
      <c r="Z133" s="42"/>
      <c r="AA133" s="36"/>
      <c r="AB133" s="42"/>
      <c r="AC133" s="36"/>
      <c r="AD133" s="42"/>
      <c r="AE133" s="36"/>
      <c r="AF133" s="42"/>
      <c r="AG133" s="36"/>
      <c r="AH133" s="42"/>
      <c r="AI133" s="36"/>
      <c r="AJ133" s="42"/>
      <c r="AK133" s="36"/>
      <c r="AL133" s="42"/>
      <c r="AM133" s="36"/>
      <c r="AN133" s="42"/>
      <c r="AO133" s="36"/>
      <c r="AP133" s="42"/>
      <c r="AQ133" s="42"/>
    </row>
    <row r="134" spans="1:43" x14ac:dyDescent="0.25">
      <c r="A134" s="53" t="s">
        <v>282</v>
      </c>
      <c r="B134" s="53" t="s">
        <v>283</v>
      </c>
      <c r="C134" s="53" t="s">
        <v>392</v>
      </c>
      <c r="D134" s="54">
        <v>32271724</v>
      </c>
      <c r="E134" s="6">
        <v>0</v>
      </c>
      <c r="F134" s="32">
        <f t="shared" si="10"/>
        <v>0</v>
      </c>
      <c r="G134" s="7">
        <v>18984092</v>
      </c>
      <c r="H134" s="32">
        <f t="shared" si="11"/>
        <v>0.58825775778201372</v>
      </c>
      <c r="I134" s="8"/>
      <c r="J134" s="32">
        <f t="shared" si="12"/>
        <v>0</v>
      </c>
      <c r="K134" s="34">
        <v>2109553</v>
      </c>
      <c r="L134" s="32">
        <f t="shared" si="13"/>
        <v>6.53684631165041E-2</v>
      </c>
      <c r="M134" s="11">
        <v>1.04271</v>
      </c>
      <c r="N134" s="34">
        <v>11178079</v>
      </c>
      <c r="O134" s="32">
        <f t="shared" si="14"/>
        <v>0.34637377910148215</v>
      </c>
      <c r="P134" s="40"/>
      <c r="Q134" s="41"/>
      <c r="R134" s="35"/>
      <c r="S134" s="43"/>
      <c r="T134" s="42"/>
      <c r="U134" s="43"/>
      <c r="V134" s="42"/>
      <c r="W134" s="36"/>
      <c r="X134" s="35"/>
      <c r="Y134" s="36"/>
      <c r="Z134" s="42"/>
      <c r="AA134" s="36"/>
      <c r="AB134" s="42"/>
      <c r="AC134" s="36"/>
      <c r="AD134" s="42"/>
      <c r="AE134" s="36"/>
      <c r="AF134" s="42"/>
      <c r="AG134" s="36"/>
      <c r="AH134" s="42"/>
      <c r="AI134" s="36"/>
      <c r="AJ134" s="42"/>
      <c r="AK134" s="36"/>
      <c r="AL134" s="42"/>
      <c r="AM134" s="36"/>
      <c r="AN134" s="42"/>
      <c r="AO134" s="36"/>
      <c r="AP134" s="42"/>
      <c r="AQ134" s="42"/>
    </row>
    <row r="135" spans="1:43" x14ac:dyDescent="0.25">
      <c r="A135" s="53" t="s">
        <v>284</v>
      </c>
      <c r="B135" s="53" t="s">
        <v>285</v>
      </c>
      <c r="C135" s="53" t="s">
        <v>391</v>
      </c>
      <c r="D135" s="54">
        <v>50257329</v>
      </c>
      <c r="E135" s="6">
        <v>28862200</v>
      </c>
      <c r="F135" s="32">
        <f t="shared" si="10"/>
        <v>0.57428837891484441</v>
      </c>
      <c r="G135" s="7">
        <v>0</v>
      </c>
      <c r="H135" s="32">
        <f t="shared" si="11"/>
        <v>0</v>
      </c>
      <c r="I135" s="8"/>
      <c r="J135" s="32">
        <f t="shared" si="12"/>
        <v>0</v>
      </c>
      <c r="K135" s="34">
        <v>4759884</v>
      </c>
      <c r="L135" s="32">
        <f t="shared" si="13"/>
        <v>9.4710246141413518E-2</v>
      </c>
      <c r="M135" s="11">
        <v>1.1000000000000001</v>
      </c>
      <c r="N135" s="34">
        <v>16635245</v>
      </c>
      <c r="O135" s="32">
        <f t="shared" si="14"/>
        <v>0.33100137494374204</v>
      </c>
      <c r="P135" s="40"/>
      <c r="Q135" s="41"/>
      <c r="R135" s="35"/>
      <c r="S135" s="43"/>
      <c r="T135" s="42"/>
      <c r="U135" s="43"/>
      <c r="V135" s="42"/>
      <c r="W135" s="36"/>
      <c r="X135" s="35"/>
      <c r="Y135" s="36"/>
      <c r="Z135" s="42"/>
      <c r="AA135" s="36"/>
      <c r="AB135" s="42"/>
      <c r="AC135" s="36"/>
      <c r="AD135" s="42"/>
      <c r="AE135" s="36"/>
      <c r="AF135" s="42"/>
      <c r="AG135" s="36"/>
      <c r="AH135" s="42"/>
      <c r="AI135" s="36"/>
      <c r="AJ135" s="42"/>
      <c r="AK135" s="36"/>
      <c r="AL135" s="42"/>
      <c r="AM135" s="36"/>
      <c r="AN135" s="42"/>
      <c r="AO135" s="36"/>
      <c r="AP135" s="42"/>
      <c r="AQ135" s="42"/>
    </row>
    <row r="136" spans="1:43" x14ac:dyDescent="0.25">
      <c r="A136" s="53" t="s">
        <v>286</v>
      </c>
      <c r="B136" s="53" t="s">
        <v>287</v>
      </c>
      <c r="C136" s="53" t="s">
        <v>391</v>
      </c>
      <c r="D136" s="54">
        <v>38277947</v>
      </c>
      <c r="E136" s="6">
        <v>12625000</v>
      </c>
      <c r="F136" s="32">
        <f t="shared" si="10"/>
        <v>0.3298243764222778</v>
      </c>
      <c r="G136" s="7">
        <v>0</v>
      </c>
      <c r="H136" s="32">
        <f t="shared" si="11"/>
        <v>0</v>
      </c>
      <c r="I136" s="8"/>
      <c r="J136" s="32">
        <f t="shared" si="12"/>
        <v>0</v>
      </c>
      <c r="K136" s="34">
        <v>13686171</v>
      </c>
      <c r="L136" s="32">
        <f t="shared" si="13"/>
        <v>0.35754715371751783</v>
      </c>
      <c r="M136" s="11">
        <v>1.06</v>
      </c>
      <c r="N136" s="34">
        <v>11966776</v>
      </c>
      <c r="O136" s="32">
        <f t="shared" si="14"/>
        <v>0.31262846986020437</v>
      </c>
      <c r="P136" s="40"/>
      <c r="Q136" s="41"/>
      <c r="R136" s="35"/>
      <c r="S136" s="43"/>
      <c r="T136" s="42"/>
      <c r="U136" s="43"/>
      <c r="V136" s="42"/>
      <c r="W136" s="36"/>
      <c r="X136" s="35"/>
      <c r="Y136" s="36"/>
      <c r="Z136" s="42"/>
      <c r="AA136" s="36"/>
      <c r="AB136" s="42"/>
      <c r="AC136" s="36"/>
      <c r="AD136" s="42"/>
      <c r="AE136" s="36"/>
      <c r="AF136" s="42"/>
      <c r="AG136" s="36"/>
      <c r="AH136" s="42"/>
      <c r="AI136" s="36"/>
      <c r="AJ136" s="42"/>
      <c r="AK136" s="36"/>
      <c r="AL136" s="42"/>
      <c r="AM136" s="36"/>
      <c r="AN136" s="42"/>
      <c r="AO136" s="36"/>
      <c r="AP136" s="42"/>
      <c r="AQ136" s="42"/>
    </row>
    <row r="137" spans="1:43" x14ac:dyDescent="0.25">
      <c r="A137" s="53" t="s">
        <v>288</v>
      </c>
      <c r="B137" s="53" t="s">
        <v>289</v>
      </c>
      <c r="C137" s="53" t="s">
        <v>391</v>
      </c>
      <c r="D137" s="54">
        <v>14217812.300000001</v>
      </c>
      <c r="E137" s="6">
        <v>6310000</v>
      </c>
      <c r="F137" s="32">
        <f t="shared" si="10"/>
        <v>0.44380948818687105</v>
      </c>
      <c r="G137" s="7">
        <v>0</v>
      </c>
      <c r="H137" s="32">
        <f t="shared" si="11"/>
        <v>0</v>
      </c>
      <c r="I137" s="8"/>
      <c r="J137" s="32">
        <f t="shared" si="12"/>
        <v>0</v>
      </c>
      <c r="K137" s="34">
        <v>3541525</v>
      </c>
      <c r="L137" s="32">
        <f t="shared" si="13"/>
        <v>0.24909071278145933</v>
      </c>
      <c r="M137" s="11">
        <v>1.1099000000000001</v>
      </c>
      <c r="N137" s="34">
        <v>4366287</v>
      </c>
      <c r="O137" s="32">
        <f t="shared" si="14"/>
        <v>0.30709977793137694</v>
      </c>
      <c r="P137" s="40"/>
      <c r="Q137" s="41"/>
      <c r="R137" s="35"/>
      <c r="S137" s="43"/>
      <c r="T137" s="42"/>
      <c r="U137" s="43"/>
      <c r="V137" s="42"/>
      <c r="W137" s="36"/>
      <c r="X137" s="35"/>
      <c r="Y137" s="36"/>
      <c r="Z137" s="42"/>
      <c r="AA137" s="36"/>
      <c r="AB137" s="42"/>
      <c r="AC137" s="36"/>
      <c r="AD137" s="42"/>
      <c r="AE137" s="36"/>
      <c r="AF137" s="42"/>
      <c r="AG137" s="36"/>
      <c r="AH137" s="42"/>
      <c r="AI137" s="36"/>
      <c r="AJ137" s="42"/>
      <c r="AK137" s="36"/>
      <c r="AL137" s="42"/>
      <c r="AM137" s="36"/>
      <c r="AN137" s="42"/>
      <c r="AO137" s="36"/>
      <c r="AP137" s="42"/>
      <c r="AQ137" s="42"/>
    </row>
    <row r="138" spans="1:43" x14ac:dyDescent="0.25">
      <c r="A138" s="53" t="s">
        <v>290</v>
      </c>
      <c r="B138" s="53" t="s">
        <v>291</v>
      </c>
      <c r="C138" s="53" t="s">
        <v>391</v>
      </c>
      <c r="D138" s="54">
        <v>29725751</v>
      </c>
      <c r="E138" s="6">
        <v>13210000</v>
      </c>
      <c r="F138" s="32">
        <f t="shared" si="10"/>
        <v>0.44439583713124692</v>
      </c>
      <c r="G138" s="7">
        <v>0</v>
      </c>
      <c r="H138" s="32">
        <f t="shared" si="11"/>
        <v>0</v>
      </c>
      <c r="I138" s="8"/>
      <c r="J138" s="32">
        <f t="shared" si="12"/>
        <v>0</v>
      </c>
      <c r="K138" s="34">
        <v>7467112</v>
      </c>
      <c r="L138" s="32">
        <f t="shared" si="13"/>
        <v>0.25120011265653136</v>
      </c>
      <c r="M138" s="11">
        <v>1.1097999999999999</v>
      </c>
      <c r="N138" s="34">
        <v>9048639</v>
      </c>
      <c r="O138" s="32">
        <f t="shared" si="14"/>
        <v>0.30440405021222172</v>
      </c>
      <c r="P138" s="40"/>
      <c r="Q138" s="41"/>
      <c r="R138" s="35"/>
      <c r="S138" s="43"/>
      <c r="T138" s="42"/>
      <c r="U138" s="43"/>
      <c r="V138" s="42"/>
      <c r="W138" s="36"/>
      <c r="X138" s="35"/>
      <c r="Y138" s="36"/>
      <c r="Z138" s="42"/>
      <c r="AA138" s="36"/>
      <c r="AB138" s="42"/>
      <c r="AC138" s="36"/>
      <c r="AD138" s="42"/>
      <c r="AE138" s="36"/>
      <c r="AF138" s="42"/>
      <c r="AG138" s="36"/>
      <c r="AH138" s="42"/>
      <c r="AI138" s="36"/>
      <c r="AJ138" s="42"/>
      <c r="AK138" s="36"/>
      <c r="AL138" s="42"/>
      <c r="AM138" s="36"/>
      <c r="AN138" s="42"/>
      <c r="AO138" s="36"/>
      <c r="AP138" s="42"/>
      <c r="AQ138" s="42"/>
    </row>
    <row r="139" spans="1:43" x14ac:dyDescent="0.25">
      <c r="A139" s="53" t="s">
        <v>292</v>
      </c>
      <c r="B139" s="53" t="s">
        <v>293</v>
      </c>
      <c r="C139" s="53" t="s">
        <v>391</v>
      </c>
      <c r="D139" s="54">
        <v>19552619.899999999</v>
      </c>
      <c r="E139" s="6">
        <v>8240000</v>
      </c>
      <c r="F139" s="32">
        <f t="shared" si="10"/>
        <v>0.42142690044314729</v>
      </c>
      <c r="G139" s="7">
        <v>0</v>
      </c>
      <c r="H139" s="32">
        <f t="shared" si="11"/>
        <v>0</v>
      </c>
      <c r="I139" s="8"/>
      <c r="J139" s="32">
        <f t="shared" si="12"/>
        <v>0</v>
      </c>
      <c r="K139" s="34">
        <v>5495438</v>
      </c>
      <c r="L139" s="32">
        <f t="shared" si="13"/>
        <v>0.28105890812105444</v>
      </c>
      <c r="M139" s="11">
        <v>1.1100000000000001</v>
      </c>
      <c r="N139" s="34">
        <v>5817182</v>
      </c>
      <c r="O139" s="32">
        <f t="shared" si="14"/>
        <v>0.2975141965502025</v>
      </c>
      <c r="P139" s="40"/>
      <c r="Q139" s="41"/>
      <c r="R139" s="35"/>
      <c r="S139" s="43"/>
      <c r="T139" s="42"/>
      <c r="U139" s="43"/>
      <c r="V139" s="42"/>
      <c r="W139" s="36"/>
      <c r="X139" s="35"/>
      <c r="Y139" s="36"/>
      <c r="Z139" s="42"/>
      <c r="AA139" s="36"/>
      <c r="AB139" s="42"/>
      <c r="AC139" s="36"/>
      <c r="AD139" s="42"/>
      <c r="AE139" s="36"/>
      <c r="AF139" s="42"/>
      <c r="AG139" s="36"/>
      <c r="AH139" s="42"/>
      <c r="AI139" s="36"/>
      <c r="AJ139" s="42"/>
      <c r="AK139" s="36"/>
      <c r="AL139" s="42"/>
      <c r="AM139" s="36"/>
      <c r="AN139" s="42"/>
      <c r="AO139" s="36"/>
      <c r="AP139" s="42"/>
      <c r="AQ139" s="42"/>
    </row>
    <row r="140" spans="1:43" x14ac:dyDescent="0.25">
      <c r="A140" s="53" t="s">
        <v>294</v>
      </c>
      <c r="B140" s="53" t="s">
        <v>295</v>
      </c>
      <c r="C140" s="53" t="s">
        <v>391</v>
      </c>
      <c r="D140" s="54">
        <v>24475844</v>
      </c>
      <c r="E140" s="6">
        <v>11130000</v>
      </c>
      <c r="F140" s="32">
        <f t="shared" si="10"/>
        <v>0.45473406351176288</v>
      </c>
      <c r="G140" s="7">
        <v>0</v>
      </c>
      <c r="H140" s="32">
        <f t="shared" si="11"/>
        <v>0</v>
      </c>
      <c r="I140" s="8"/>
      <c r="J140" s="32">
        <f t="shared" si="12"/>
        <v>0</v>
      </c>
      <c r="K140" s="34">
        <v>5649660</v>
      </c>
      <c r="L140" s="32">
        <f t="shared" si="13"/>
        <v>0.23082595231445338</v>
      </c>
      <c r="M140" s="11">
        <v>1.06145</v>
      </c>
      <c r="N140" s="34">
        <v>7696184</v>
      </c>
      <c r="O140" s="32">
        <f t="shared" si="14"/>
        <v>0.31443998417378377</v>
      </c>
      <c r="P140" s="40"/>
      <c r="Q140" s="41"/>
      <c r="R140" s="35"/>
      <c r="S140" s="43"/>
      <c r="T140" s="42"/>
      <c r="U140" s="43"/>
      <c r="V140" s="42"/>
      <c r="W140" s="36"/>
      <c r="X140" s="35"/>
      <c r="Y140" s="36"/>
      <c r="Z140" s="42"/>
      <c r="AA140" s="36"/>
      <c r="AB140" s="42"/>
      <c r="AC140" s="36"/>
      <c r="AD140" s="42"/>
      <c r="AE140" s="36"/>
      <c r="AF140" s="42"/>
      <c r="AG140" s="36"/>
      <c r="AH140" s="42"/>
      <c r="AI140" s="36"/>
      <c r="AJ140" s="42"/>
      <c r="AK140" s="36"/>
      <c r="AL140" s="42"/>
      <c r="AM140" s="36"/>
      <c r="AN140" s="42"/>
      <c r="AO140" s="36"/>
      <c r="AP140" s="42"/>
      <c r="AQ140" s="42"/>
    </row>
    <row r="141" spans="1:43" x14ac:dyDescent="0.25">
      <c r="A141" s="53" t="s">
        <v>296</v>
      </c>
      <c r="B141" s="53" t="s">
        <v>297</v>
      </c>
      <c r="C141" s="53" t="s">
        <v>391</v>
      </c>
      <c r="D141" s="54">
        <v>57451153</v>
      </c>
      <c r="E141" s="6">
        <v>19328000</v>
      </c>
      <c r="F141" s="32">
        <f t="shared" si="10"/>
        <v>0.33642492779909916</v>
      </c>
      <c r="G141" s="7">
        <v>9700000</v>
      </c>
      <c r="H141" s="32">
        <f t="shared" si="11"/>
        <v>0.16883908317732108</v>
      </c>
      <c r="I141" s="8">
        <v>7058290</v>
      </c>
      <c r="J141" s="32">
        <f t="shared" si="12"/>
        <v>0.12285723839171687</v>
      </c>
      <c r="K141" s="34">
        <v>1767548</v>
      </c>
      <c r="L141" s="32">
        <f t="shared" si="13"/>
        <v>3.0766101421846138E-2</v>
      </c>
      <c r="M141" s="11">
        <v>1.08318</v>
      </c>
      <c r="N141" s="34">
        <v>19597315</v>
      </c>
      <c r="O141" s="32">
        <f t="shared" si="14"/>
        <v>0.34111264921001672</v>
      </c>
      <c r="P141" s="40"/>
      <c r="Q141" s="41"/>
      <c r="R141" s="35"/>
      <c r="S141" s="43"/>
      <c r="T141" s="42"/>
      <c r="U141" s="43"/>
      <c r="V141" s="42"/>
      <c r="W141" s="36"/>
      <c r="X141" s="35"/>
      <c r="Y141" s="36"/>
      <c r="Z141" s="42"/>
      <c r="AA141" s="36"/>
      <c r="AB141" s="42"/>
      <c r="AC141" s="36"/>
      <c r="AD141" s="42"/>
      <c r="AE141" s="36"/>
      <c r="AF141" s="42"/>
      <c r="AG141" s="36"/>
      <c r="AH141" s="42"/>
      <c r="AI141" s="36"/>
      <c r="AJ141" s="42"/>
      <c r="AK141" s="36"/>
      <c r="AL141" s="42"/>
      <c r="AM141" s="36"/>
      <c r="AN141" s="42"/>
      <c r="AO141" s="36"/>
      <c r="AP141" s="42"/>
      <c r="AQ141" s="42"/>
    </row>
    <row r="142" spans="1:43" x14ac:dyDescent="0.25">
      <c r="A142" s="53" t="s">
        <v>298</v>
      </c>
      <c r="B142" s="53" t="s">
        <v>299</v>
      </c>
      <c r="C142" s="53" t="s">
        <v>392</v>
      </c>
      <c r="D142" s="54">
        <v>56321016</v>
      </c>
      <c r="E142" s="6">
        <v>16482358</v>
      </c>
      <c r="F142" s="32">
        <f t="shared" si="10"/>
        <v>0.29265022491781756</v>
      </c>
      <c r="G142" s="7">
        <v>23148012</v>
      </c>
      <c r="H142" s="32">
        <f t="shared" si="11"/>
        <v>0.41100132142502543</v>
      </c>
      <c r="I142" s="8"/>
      <c r="J142" s="32">
        <f t="shared" si="12"/>
        <v>0</v>
      </c>
      <c r="K142" s="34">
        <v>5063774</v>
      </c>
      <c r="L142" s="32">
        <f t="shared" si="13"/>
        <v>8.9909138002766148E-2</v>
      </c>
      <c r="M142" s="11">
        <v>1.1122000000000001</v>
      </c>
      <c r="N142" s="34">
        <v>11626872</v>
      </c>
      <c r="O142" s="32">
        <f t="shared" si="14"/>
        <v>0.20643931565439089</v>
      </c>
      <c r="P142" s="40"/>
      <c r="Q142" s="41"/>
      <c r="R142" s="35"/>
      <c r="S142" s="43"/>
      <c r="T142" s="42"/>
      <c r="U142" s="43"/>
      <c r="V142" s="42"/>
      <c r="W142" s="36"/>
      <c r="X142" s="35"/>
      <c r="Y142" s="36"/>
      <c r="Z142" s="42"/>
      <c r="AA142" s="36"/>
      <c r="AB142" s="42"/>
      <c r="AC142" s="36"/>
      <c r="AD142" s="42"/>
      <c r="AE142" s="36"/>
      <c r="AF142" s="42"/>
      <c r="AG142" s="36"/>
      <c r="AH142" s="42"/>
      <c r="AI142" s="36"/>
      <c r="AJ142" s="42"/>
      <c r="AK142" s="36"/>
      <c r="AL142" s="42"/>
      <c r="AM142" s="36"/>
      <c r="AN142" s="42"/>
      <c r="AO142" s="36"/>
      <c r="AP142" s="42"/>
      <c r="AQ142" s="42"/>
    </row>
    <row r="143" spans="1:43" x14ac:dyDescent="0.25">
      <c r="A143" s="53" t="s">
        <v>300</v>
      </c>
      <c r="B143" s="53" t="s">
        <v>301</v>
      </c>
      <c r="C143" s="53" t="s">
        <v>391</v>
      </c>
      <c r="D143" s="54">
        <v>28289989.140000001</v>
      </c>
      <c r="E143" s="6">
        <v>16600000</v>
      </c>
      <c r="F143" s="32">
        <f t="shared" si="10"/>
        <v>0.58678000609511716</v>
      </c>
      <c r="G143" s="7">
        <v>0</v>
      </c>
      <c r="H143" s="32">
        <f t="shared" si="11"/>
        <v>0</v>
      </c>
      <c r="I143" s="8"/>
      <c r="J143" s="32">
        <f t="shared" si="12"/>
        <v>0</v>
      </c>
      <c r="K143" s="34">
        <v>2802281</v>
      </c>
      <c r="L143" s="32">
        <f t="shared" si="13"/>
        <v>9.9055570015676581E-2</v>
      </c>
      <c r="M143" s="11">
        <v>1.0468500000000001</v>
      </c>
      <c r="N143" s="34">
        <v>8887708</v>
      </c>
      <c r="O143" s="32">
        <f t="shared" si="14"/>
        <v>0.31416441894045916</v>
      </c>
      <c r="P143" s="40"/>
      <c r="Q143" s="41"/>
      <c r="R143" s="35"/>
      <c r="S143" s="43"/>
      <c r="T143" s="42"/>
      <c r="U143" s="43"/>
      <c r="V143" s="42"/>
      <c r="W143" s="36"/>
      <c r="X143" s="35"/>
      <c r="Y143" s="36"/>
      <c r="Z143" s="42"/>
      <c r="AA143" s="36"/>
      <c r="AB143" s="42"/>
      <c r="AC143" s="36"/>
      <c r="AD143" s="42"/>
      <c r="AE143" s="36"/>
      <c r="AF143" s="42"/>
      <c r="AG143" s="36"/>
      <c r="AH143" s="42"/>
      <c r="AI143" s="36"/>
      <c r="AJ143" s="42"/>
      <c r="AK143" s="36"/>
      <c r="AL143" s="42"/>
      <c r="AM143" s="36"/>
      <c r="AN143" s="42"/>
      <c r="AO143" s="36"/>
      <c r="AP143" s="42"/>
      <c r="AQ143" s="42"/>
    </row>
    <row r="144" spans="1:43" x14ac:dyDescent="0.25">
      <c r="A144" s="53" t="s">
        <v>302</v>
      </c>
      <c r="B144" s="53" t="s">
        <v>303</v>
      </c>
      <c r="C144" s="53" t="s">
        <v>391</v>
      </c>
      <c r="D144" s="54">
        <v>11352373</v>
      </c>
      <c r="E144" s="6">
        <v>3390000</v>
      </c>
      <c r="F144" s="32">
        <f t="shared" si="10"/>
        <v>0.29861598099357728</v>
      </c>
      <c r="G144" s="7">
        <v>0</v>
      </c>
      <c r="H144" s="32">
        <f t="shared" si="11"/>
        <v>0</v>
      </c>
      <c r="I144" s="8"/>
      <c r="J144" s="32">
        <f t="shared" si="12"/>
        <v>0</v>
      </c>
      <c r="K144" s="34">
        <v>3995644</v>
      </c>
      <c r="L144" s="32">
        <f t="shared" si="13"/>
        <v>0.35196553178793544</v>
      </c>
      <c r="M144" s="11">
        <v>1.1100000000000001</v>
      </c>
      <c r="N144" s="34">
        <v>3966729</v>
      </c>
      <c r="O144" s="32">
        <f t="shared" si="14"/>
        <v>0.34941848721848728</v>
      </c>
      <c r="P144" s="40"/>
      <c r="Q144" s="41"/>
      <c r="R144" s="35"/>
      <c r="S144" s="43"/>
      <c r="T144" s="42"/>
      <c r="U144" s="43"/>
      <c r="V144" s="42"/>
      <c r="W144" s="36"/>
      <c r="X144" s="35"/>
      <c r="Y144" s="36"/>
      <c r="Z144" s="42"/>
      <c r="AA144" s="36"/>
      <c r="AB144" s="42"/>
      <c r="AC144" s="36"/>
      <c r="AD144" s="42"/>
      <c r="AE144" s="36"/>
      <c r="AF144" s="42"/>
      <c r="AG144" s="36"/>
      <c r="AH144" s="42"/>
      <c r="AI144" s="36"/>
      <c r="AJ144" s="42"/>
      <c r="AK144" s="36"/>
      <c r="AL144" s="42"/>
      <c r="AM144" s="36"/>
      <c r="AN144" s="42"/>
      <c r="AO144" s="36"/>
      <c r="AP144" s="42"/>
      <c r="AQ144" s="42"/>
    </row>
    <row r="145" spans="1:43" x14ac:dyDescent="0.25">
      <c r="A145" s="53" t="s">
        <v>304</v>
      </c>
      <c r="B145" s="53" t="s">
        <v>305</v>
      </c>
      <c r="C145" s="53" t="s">
        <v>392</v>
      </c>
      <c r="D145" s="54">
        <v>12556905</v>
      </c>
      <c r="E145" s="6">
        <v>3232385</v>
      </c>
      <c r="F145" s="32">
        <f t="shared" si="10"/>
        <v>0.25741892608090927</v>
      </c>
      <c r="G145" s="7">
        <v>0</v>
      </c>
      <c r="H145" s="32">
        <f t="shared" si="11"/>
        <v>0</v>
      </c>
      <c r="I145" s="8"/>
      <c r="J145" s="32">
        <f t="shared" si="12"/>
        <v>0</v>
      </c>
      <c r="K145" s="34">
        <v>3929901</v>
      </c>
      <c r="L145" s="32">
        <f t="shared" si="13"/>
        <v>0.31296732753811546</v>
      </c>
      <c r="M145" s="11">
        <v>1.08</v>
      </c>
      <c r="N145" s="34">
        <v>5394619</v>
      </c>
      <c r="O145" s="32">
        <f t="shared" si="14"/>
        <v>0.42961374638097527</v>
      </c>
      <c r="P145" s="40"/>
      <c r="Q145" s="41"/>
      <c r="R145" s="35"/>
      <c r="S145" s="43"/>
      <c r="T145" s="42"/>
      <c r="U145" s="43"/>
      <c r="V145" s="42"/>
      <c r="W145" s="36"/>
      <c r="X145" s="35"/>
      <c r="Y145" s="36"/>
      <c r="Z145" s="42"/>
      <c r="AA145" s="36"/>
      <c r="AB145" s="42"/>
      <c r="AC145" s="36"/>
      <c r="AD145" s="42"/>
      <c r="AE145" s="36"/>
      <c r="AF145" s="42"/>
      <c r="AG145" s="36"/>
      <c r="AH145" s="42"/>
      <c r="AI145" s="36"/>
      <c r="AJ145" s="42"/>
      <c r="AK145" s="36"/>
      <c r="AL145" s="42"/>
      <c r="AM145" s="36"/>
      <c r="AN145" s="42"/>
      <c r="AO145" s="36"/>
      <c r="AP145" s="42"/>
      <c r="AQ145" s="42"/>
    </row>
    <row r="146" spans="1:43" x14ac:dyDescent="0.25">
      <c r="A146" s="53" t="s">
        <v>306</v>
      </c>
      <c r="B146" s="53" t="s">
        <v>307</v>
      </c>
      <c r="C146" s="53" t="s">
        <v>392</v>
      </c>
      <c r="D146" s="54">
        <v>9554270</v>
      </c>
      <c r="E146" s="6">
        <v>0</v>
      </c>
      <c r="F146" s="32">
        <f t="shared" si="10"/>
        <v>0</v>
      </c>
      <c r="G146" s="7">
        <v>6287733</v>
      </c>
      <c r="H146" s="32">
        <f t="shared" si="11"/>
        <v>0.65810710813071016</v>
      </c>
      <c r="I146" s="8"/>
      <c r="J146" s="32">
        <f t="shared" si="12"/>
        <v>0</v>
      </c>
      <c r="K146" s="34">
        <v>350000</v>
      </c>
      <c r="L146" s="32">
        <f t="shared" si="13"/>
        <v>3.6632835370991192E-2</v>
      </c>
      <c r="M146" s="11">
        <v>0.99877000000000005</v>
      </c>
      <c r="N146" s="34">
        <v>2916537</v>
      </c>
      <c r="O146" s="32">
        <f t="shared" si="14"/>
        <v>0.30526005649829868</v>
      </c>
      <c r="P146" s="40"/>
      <c r="Q146" s="41"/>
      <c r="R146" s="35"/>
      <c r="S146" s="43"/>
      <c r="T146" s="42"/>
      <c r="U146" s="43"/>
      <c r="V146" s="42"/>
      <c r="W146" s="36"/>
      <c r="X146" s="35"/>
      <c r="Y146" s="36"/>
      <c r="Z146" s="42"/>
      <c r="AA146" s="36"/>
      <c r="AB146" s="42"/>
      <c r="AC146" s="36"/>
      <c r="AD146" s="42"/>
      <c r="AE146" s="36"/>
      <c r="AF146" s="42"/>
      <c r="AG146" s="36"/>
      <c r="AH146" s="42"/>
      <c r="AI146" s="36"/>
      <c r="AJ146" s="42"/>
      <c r="AK146" s="36"/>
      <c r="AL146" s="42"/>
      <c r="AM146" s="36"/>
      <c r="AN146" s="42"/>
      <c r="AO146" s="36"/>
      <c r="AP146" s="42"/>
      <c r="AQ146" s="42"/>
    </row>
    <row r="147" spans="1:43" x14ac:dyDescent="0.25">
      <c r="A147" s="53" t="s">
        <v>308</v>
      </c>
      <c r="B147" s="53" t="s">
        <v>309</v>
      </c>
      <c r="C147" s="53" t="s">
        <v>391</v>
      </c>
      <c r="D147" s="54">
        <v>73778432</v>
      </c>
      <c r="E147" s="6">
        <v>24078000</v>
      </c>
      <c r="F147" s="32">
        <f t="shared" si="10"/>
        <v>0.3263555397870207</v>
      </c>
      <c r="G147" s="7">
        <v>0</v>
      </c>
      <c r="H147" s="32">
        <f t="shared" si="11"/>
        <v>0</v>
      </c>
      <c r="I147" s="8"/>
      <c r="J147" s="32">
        <f t="shared" si="12"/>
        <v>0</v>
      </c>
      <c r="K147" s="34">
        <v>27162083</v>
      </c>
      <c r="L147" s="32">
        <f t="shared" si="13"/>
        <v>0.36815749892868421</v>
      </c>
      <c r="M147" s="11">
        <v>1.03868</v>
      </c>
      <c r="N147" s="34">
        <v>22538349</v>
      </c>
      <c r="O147" s="32">
        <f t="shared" si="14"/>
        <v>0.30548696128429514</v>
      </c>
      <c r="P147" s="40"/>
      <c r="Q147" s="41"/>
      <c r="R147" s="35"/>
      <c r="S147" s="43"/>
      <c r="T147" s="42"/>
      <c r="U147" s="43"/>
      <c r="V147" s="42"/>
      <c r="W147" s="36"/>
      <c r="X147" s="35"/>
      <c r="Y147" s="36"/>
      <c r="Z147" s="42"/>
      <c r="AA147" s="36"/>
      <c r="AB147" s="42"/>
      <c r="AC147" s="36"/>
      <c r="AD147" s="42"/>
      <c r="AE147" s="36"/>
      <c r="AF147" s="42"/>
      <c r="AG147" s="36"/>
      <c r="AH147" s="42"/>
      <c r="AI147" s="36"/>
      <c r="AJ147" s="42"/>
      <c r="AK147" s="36"/>
      <c r="AL147" s="42"/>
      <c r="AM147" s="36"/>
      <c r="AN147" s="42"/>
      <c r="AO147" s="36"/>
      <c r="AP147" s="42"/>
      <c r="AQ147" s="42"/>
    </row>
    <row r="148" spans="1:43" x14ac:dyDescent="0.25">
      <c r="A148" s="53" t="s">
        <v>310</v>
      </c>
      <c r="B148" s="53" t="s">
        <v>311</v>
      </c>
      <c r="C148" s="53" t="s">
        <v>392</v>
      </c>
      <c r="D148" s="54">
        <v>15245369</v>
      </c>
      <c r="E148" s="6">
        <v>900000</v>
      </c>
      <c r="F148" s="32">
        <f t="shared" si="10"/>
        <v>5.9034320520546274E-2</v>
      </c>
      <c r="G148" s="7">
        <v>5994279</v>
      </c>
      <c r="H148" s="32">
        <f t="shared" si="11"/>
        <v>0.39318687530619956</v>
      </c>
      <c r="I148" s="8"/>
      <c r="J148" s="32">
        <f t="shared" si="12"/>
        <v>0</v>
      </c>
      <c r="K148" s="34">
        <v>1971401</v>
      </c>
      <c r="L148" s="32">
        <f t="shared" si="13"/>
        <v>0.12931146500947271</v>
      </c>
      <c r="M148" s="11">
        <v>1.0623800000000001</v>
      </c>
      <c r="N148" s="34">
        <v>6379689</v>
      </c>
      <c r="O148" s="32">
        <f t="shared" si="14"/>
        <v>0.41846733916378148</v>
      </c>
      <c r="P148" s="40"/>
      <c r="Q148" s="41"/>
      <c r="R148" s="35"/>
      <c r="S148" s="43"/>
      <c r="T148" s="42"/>
      <c r="U148" s="43"/>
      <c r="V148" s="42"/>
      <c r="W148" s="36"/>
      <c r="X148" s="35"/>
      <c r="Y148" s="36"/>
      <c r="Z148" s="42"/>
      <c r="AA148" s="36"/>
      <c r="AB148" s="42"/>
      <c r="AC148" s="36"/>
      <c r="AD148" s="42"/>
      <c r="AE148" s="36"/>
      <c r="AF148" s="42"/>
      <c r="AG148" s="36"/>
      <c r="AH148" s="42"/>
      <c r="AI148" s="36"/>
      <c r="AJ148" s="42"/>
      <c r="AK148" s="36"/>
      <c r="AL148" s="42"/>
      <c r="AM148" s="36"/>
      <c r="AN148" s="42"/>
      <c r="AO148" s="36"/>
      <c r="AP148" s="42"/>
      <c r="AQ148" s="42"/>
    </row>
    <row r="149" spans="1:43" x14ac:dyDescent="0.25">
      <c r="A149" s="53" t="s">
        <v>312</v>
      </c>
      <c r="B149" s="53" t="s">
        <v>313</v>
      </c>
      <c r="C149" s="53" t="s">
        <v>391</v>
      </c>
      <c r="D149" s="54">
        <v>18487996</v>
      </c>
      <c r="E149" s="6">
        <v>6543040</v>
      </c>
      <c r="F149" s="32">
        <f t="shared" si="10"/>
        <v>0.35390747596440414</v>
      </c>
      <c r="G149" s="7">
        <v>2283569</v>
      </c>
      <c r="H149" s="32">
        <f t="shared" si="11"/>
        <v>0.12351630755437204</v>
      </c>
      <c r="I149" s="8"/>
      <c r="J149" s="32">
        <f t="shared" si="12"/>
        <v>0</v>
      </c>
      <c r="K149" s="34">
        <v>3740284</v>
      </c>
      <c r="L149" s="32">
        <f t="shared" si="13"/>
        <v>0.20230878457567819</v>
      </c>
      <c r="M149" s="11">
        <v>1.04989</v>
      </c>
      <c r="N149" s="34">
        <v>5921103</v>
      </c>
      <c r="O149" s="32">
        <f t="shared" si="14"/>
        <v>0.32026743190554563</v>
      </c>
      <c r="P149" s="40"/>
      <c r="Q149" s="41"/>
      <c r="R149" s="35"/>
      <c r="S149" s="43"/>
      <c r="T149" s="42"/>
      <c r="U149" s="43"/>
      <c r="V149" s="42"/>
      <c r="W149" s="36"/>
      <c r="X149" s="35"/>
      <c r="Y149" s="36"/>
      <c r="Z149" s="42"/>
      <c r="AA149" s="36"/>
      <c r="AB149" s="42"/>
      <c r="AC149" s="36"/>
      <c r="AD149" s="42"/>
      <c r="AE149" s="36"/>
      <c r="AF149" s="42"/>
      <c r="AG149" s="36"/>
      <c r="AH149" s="42"/>
      <c r="AI149" s="36"/>
      <c r="AJ149" s="42"/>
      <c r="AK149" s="36"/>
      <c r="AL149" s="42"/>
      <c r="AM149" s="36"/>
      <c r="AN149" s="42"/>
      <c r="AO149" s="36"/>
      <c r="AP149" s="42"/>
      <c r="AQ149" s="42"/>
    </row>
    <row r="150" spans="1:43" x14ac:dyDescent="0.25">
      <c r="A150" s="53" t="s">
        <v>314</v>
      </c>
      <c r="B150" s="53" t="s">
        <v>315</v>
      </c>
      <c r="C150" s="53" t="s">
        <v>391</v>
      </c>
      <c r="D150" s="54">
        <v>58566760</v>
      </c>
      <c r="E150" s="6">
        <v>34500000</v>
      </c>
      <c r="F150" s="32">
        <f t="shared" si="10"/>
        <v>0.58907134354026069</v>
      </c>
      <c r="G150" s="7">
        <v>0</v>
      </c>
      <c r="H150" s="32">
        <f t="shared" si="11"/>
        <v>0</v>
      </c>
      <c r="I150" s="8"/>
      <c r="J150" s="32">
        <f t="shared" si="12"/>
        <v>0</v>
      </c>
      <c r="K150" s="34">
        <v>5176908</v>
      </c>
      <c r="L150" s="32">
        <f t="shared" si="13"/>
        <v>8.8393279737516636E-2</v>
      </c>
      <c r="M150" s="11">
        <v>1.07</v>
      </c>
      <c r="N150" s="34">
        <v>18889852</v>
      </c>
      <c r="O150" s="32">
        <f t="shared" si="14"/>
        <v>0.32253537672222266</v>
      </c>
      <c r="P150" s="40"/>
      <c r="Q150" s="41"/>
      <c r="R150" s="35"/>
      <c r="S150" s="43"/>
      <c r="T150" s="42"/>
      <c r="U150" s="43"/>
      <c r="V150" s="42"/>
      <c r="W150" s="36"/>
      <c r="X150" s="35"/>
      <c r="Y150" s="36"/>
      <c r="Z150" s="42"/>
      <c r="AA150" s="36"/>
      <c r="AB150" s="42"/>
      <c r="AC150" s="36"/>
      <c r="AD150" s="42"/>
      <c r="AE150" s="36"/>
      <c r="AF150" s="42"/>
      <c r="AG150" s="36"/>
      <c r="AH150" s="42"/>
      <c r="AI150" s="36"/>
      <c r="AJ150" s="42"/>
      <c r="AK150" s="36"/>
      <c r="AL150" s="42"/>
      <c r="AM150" s="36"/>
      <c r="AN150" s="42"/>
      <c r="AO150" s="36"/>
      <c r="AP150" s="42"/>
      <c r="AQ150" s="42"/>
    </row>
    <row r="151" spans="1:43" x14ac:dyDescent="0.25">
      <c r="A151" s="53" t="s">
        <v>316</v>
      </c>
      <c r="B151" s="53" t="s">
        <v>317</v>
      </c>
      <c r="C151" s="53" t="s">
        <v>391</v>
      </c>
      <c r="D151" s="54">
        <v>14717089</v>
      </c>
      <c r="E151" s="6">
        <v>2159300</v>
      </c>
      <c r="F151" s="32">
        <f t="shared" si="10"/>
        <v>0.14672059127997392</v>
      </c>
      <c r="G151" s="7">
        <v>8134527</v>
      </c>
      <c r="H151" s="32">
        <f t="shared" si="11"/>
        <v>0.55272662956648555</v>
      </c>
      <c r="I151" s="8"/>
      <c r="J151" s="32">
        <f t="shared" si="12"/>
        <v>0</v>
      </c>
      <c r="K151" s="34">
        <v>607352</v>
      </c>
      <c r="L151" s="32">
        <f t="shared" si="13"/>
        <v>4.1268487266741406E-2</v>
      </c>
      <c r="M151" s="11">
        <v>1.08</v>
      </c>
      <c r="N151" s="34">
        <v>3815910</v>
      </c>
      <c r="O151" s="32">
        <f t="shared" si="14"/>
        <v>0.25928429188679908</v>
      </c>
      <c r="P151" s="40"/>
      <c r="Q151" s="41"/>
      <c r="R151" s="35"/>
      <c r="S151" s="43"/>
      <c r="T151" s="42"/>
      <c r="U151" s="43"/>
      <c r="V151" s="42"/>
      <c r="W151" s="36"/>
      <c r="X151" s="35"/>
      <c r="Y151" s="36"/>
      <c r="Z151" s="42"/>
      <c r="AA151" s="36"/>
      <c r="AB151" s="42"/>
      <c r="AC151" s="36"/>
      <c r="AD151" s="42"/>
      <c r="AE151" s="36"/>
      <c r="AF151" s="42"/>
      <c r="AG151" s="36"/>
      <c r="AH151" s="42"/>
      <c r="AI151" s="36"/>
      <c r="AJ151" s="42"/>
      <c r="AK151" s="36"/>
      <c r="AL151" s="42"/>
      <c r="AM151" s="36"/>
      <c r="AN151" s="42"/>
      <c r="AO151" s="36"/>
      <c r="AP151" s="42"/>
      <c r="AQ151" s="42"/>
    </row>
    <row r="152" spans="1:43" x14ac:dyDescent="0.25">
      <c r="A152" s="53" t="s">
        <v>318</v>
      </c>
      <c r="B152" s="53" t="s">
        <v>319</v>
      </c>
      <c r="C152" s="53" t="s">
        <v>391</v>
      </c>
      <c r="D152" s="54">
        <v>9755831</v>
      </c>
      <c r="E152" s="6">
        <v>1970000</v>
      </c>
      <c r="F152" s="32">
        <f t="shared" si="10"/>
        <v>0.20193051724655747</v>
      </c>
      <c r="G152" s="7">
        <v>5189837</v>
      </c>
      <c r="H152" s="32">
        <f t="shared" si="11"/>
        <v>0.53197282732757467</v>
      </c>
      <c r="I152" s="8"/>
      <c r="J152" s="32">
        <f t="shared" si="12"/>
        <v>0</v>
      </c>
      <c r="K152" s="34">
        <v>210000</v>
      </c>
      <c r="L152" s="32">
        <f t="shared" si="13"/>
        <v>2.1525588132881759E-2</v>
      </c>
      <c r="M152" s="11">
        <v>0.95891000000000004</v>
      </c>
      <c r="N152" s="34">
        <v>2385994</v>
      </c>
      <c r="O152" s="32">
        <f t="shared" si="14"/>
        <v>0.24457106729298611</v>
      </c>
      <c r="P152" s="40"/>
      <c r="Q152" s="41"/>
      <c r="R152" s="35"/>
      <c r="S152" s="43"/>
      <c r="T152" s="42"/>
      <c r="U152" s="43"/>
      <c r="V152" s="42"/>
      <c r="W152" s="36"/>
      <c r="X152" s="35"/>
      <c r="Y152" s="36"/>
      <c r="Z152" s="42"/>
      <c r="AA152" s="36"/>
      <c r="AB152" s="42"/>
      <c r="AC152" s="36"/>
      <c r="AD152" s="42"/>
      <c r="AE152" s="36"/>
      <c r="AF152" s="42"/>
      <c r="AG152" s="36"/>
      <c r="AH152" s="42"/>
      <c r="AI152" s="36"/>
      <c r="AJ152" s="42"/>
      <c r="AK152" s="36"/>
      <c r="AL152" s="42"/>
      <c r="AM152" s="36"/>
      <c r="AN152" s="42"/>
      <c r="AO152" s="36"/>
      <c r="AP152" s="42"/>
      <c r="AQ152" s="42"/>
    </row>
    <row r="153" spans="1:43" x14ac:dyDescent="0.25">
      <c r="A153" s="53" t="s">
        <v>320</v>
      </c>
      <c r="B153" s="53" t="s">
        <v>321</v>
      </c>
      <c r="C153" s="53" t="s">
        <v>392</v>
      </c>
      <c r="D153" s="54">
        <v>15846110</v>
      </c>
      <c r="E153" s="6">
        <v>7442513</v>
      </c>
      <c r="F153" s="32">
        <f t="shared" si="10"/>
        <v>0.4696744500700803</v>
      </c>
      <c r="G153" s="7">
        <v>0</v>
      </c>
      <c r="H153" s="32">
        <f t="shared" si="11"/>
        <v>0</v>
      </c>
      <c r="I153" s="8"/>
      <c r="J153" s="32">
        <f t="shared" si="12"/>
        <v>0</v>
      </c>
      <c r="K153" s="34">
        <v>2160692</v>
      </c>
      <c r="L153" s="32">
        <f t="shared" si="13"/>
        <v>0.13635472680676836</v>
      </c>
      <c r="M153" s="11">
        <v>1.155</v>
      </c>
      <c r="N153" s="34">
        <v>6242905</v>
      </c>
      <c r="O153" s="32">
        <f t="shared" si="14"/>
        <v>0.39397082312315135</v>
      </c>
      <c r="P153" s="40"/>
      <c r="Q153" s="41"/>
      <c r="R153" s="35"/>
      <c r="S153" s="43"/>
      <c r="T153" s="42"/>
      <c r="U153" s="43"/>
      <c r="V153" s="42"/>
      <c r="W153" s="36"/>
      <c r="X153" s="35"/>
      <c r="Y153" s="36"/>
      <c r="Z153" s="42"/>
      <c r="AA153" s="36"/>
      <c r="AB153" s="42"/>
      <c r="AC153" s="36"/>
      <c r="AD153" s="42"/>
      <c r="AE153" s="36"/>
      <c r="AF153" s="42"/>
      <c r="AG153" s="36"/>
      <c r="AH153" s="42"/>
      <c r="AI153" s="36"/>
      <c r="AJ153" s="42"/>
      <c r="AK153" s="36"/>
      <c r="AL153" s="42"/>
      <c r="AM153" s="36"/>
      <c r="AN153" s="42"/>
      <c r="AO153" s="36"/>
      <c r="AP153" s="42"/>
      <c r="AQ153" s="42"/>
    </row>
    <row r="154" spans="1:43" x14ac:dyDescent="0.25">
      <c r="A154" s="53" t="s">
        <v>322</v>
      </c>
      <c r="B154" s="53" t="s">
        <v>323</v>
      </c>
      <c r="C154" s="53" t="s">
        <v>391</v>
      </c>
      <c r="D154" s="54">
        <v>6325594</v>
      </c>
      <c r="E154" s="6">
        <v>1575000</v>
      </c>
      <c r="F154" s="32">
        <f t="shared" si="10"/>
        <v>0.24898847444208402</v>
      </c>
      <c r="G154" s="7">
        <v>2375000</v>
      </c>
      <c r="H154" s="32">
        <f t="shared" si="11"/>
        <v>0.37545881066663461</v>
      </c>
      <c r="I154" s="8"/>
      <c r="J154" s="32">
        <f t="shared" si="12"/>
        <v>0</v>
      </c>
      <c r="K154" s="34">
        <v>361238</v>
      </c>
      <c r="L154" s="32">
        <f t="shared" si="13"/>
        <v>5.7107364146355269E-2</v>
      </c>
      <c r="M154" s="11">
        <v>1.07</v>
      </c>
      <c r="N154" s="34">
        <v>2014356</v>
      </c>
      <c r="O154" s="32">
        <f t="shared" si="14"/>
        <v>0.31844535074492608</v>
      </c>
      <c r="P154" s="40"/>
      <c r="Q154" s="41"/>
      <c r="R154" s="35"/>
      <c r="S154" s="43"/>
      <c r="T154" s="42"/>
      <c r="U154" s="43"/>
      <c r="V154" s="42"/>
      <c r="W154" s="36"/>
      <c r="X154" s="35"/>
      <c r="Y154" s="36"/>
      <c r="Z154" s="42"/>
      <c r="AA154" s="36"/>
      <c r="AB154" s="42"/>
      <c r="AC154" s="36"/>
      <c r="AD154" s="42"/>
      <c r="AE154" s="36"/>
      <c r="AF154" s="42"/>
      <c r="AG154" s="36"/>
      <c r="AH154" s="42"/>
      <c r="AI154" s="36"/>
      <c r="AJ154" s="42"/>
      <c r="AK154" s="36"/>
      <c r="AL154" s="42"/>
      <c r="AM154" s="36"/>
      <c r="AN154" s="42"/>
      <c r="AO154" s="36"/>
      <c r="AP154" s="42"/>
      <c r="AQ154" s="42"/>
    </row>
    <row r="155" spans="1:43" x14ac:dyDescent="0.25">
      <c r="A155" s="53" t="s">
        <v>324</v>
      </c>
      <c r="B155" s="53" t="s">
        <v>325</v>
      </c>
      <c r="C155" s="53" t="s">
        <v>392</v>
      </c>
      <c r="D155" s="54">
        <v>19025636</v>
      </c>
      <c r="E155" s="6">
        <v>9528045</v>
      </c>
      <c r="F155" s="32">
        <f t="shared" si="10"/>
        <v>0.50080034118176131</v>
      </c>
      <c r="G155" s="7">
        <v>0</v>
      </c>
      <c r="H155" s="32">
        <f t="shared" si="11"/>
        <v>0</v>
      </c>
      <c r="I155" s="8"/>
      <c r="J155" s="32">
        <f t="shared" si="12"/>
        <v>0</v>
      </c>
      <c r="K155" s="34">
        <v>2183531</v>
      </c>
      <c r="L155" s="32">
        <f t="shared" si="13"/>
        <v>0.11476783220282361</v>
      </c>
      <c r="M155" s="11">
        <v>1</v>
      </c>
      <c r="N155" s="34">
        <v>7314060</v>
      </c>
      <c r="O155" s="32">
        <f t="shared" si="14"/>
        <v>0.38443182661541514</v>
      </c>
      <c r="P155" s="40"/>
      <c r="Q155" s="41"/>
      <c r="R155" s="35"/>
      <c r="S155" s="43"/>
      <c r="T155" s="42"/>
      <c r="U155" s="43"/>
      <c r="V155" s="42"/>
      <c r="W155" s="36"/>
      <c r="X155" s="35"/>
      <c r="Y155" s="36"/>
      <c r="Z155" s="42"/>
      <c r="AA155" s="36"/>
      <c r="AB155" s="42"/>
      <c r="AC155" s="36"/>
      <c r="AD155" s="42"/>
      <c r="AE155" s="36"/>
      <c r="AF155" s="42"/>
      <c r="AG155" s="36"/>
      <c r="AH155" s="42"/>
      <c r="AI155" s="36"/>
      <c r="AJ155" s="42"/>
      <c r="AK155" s="36"/>
      <c r="AL155" s="42"/>
      <c r="AM155" s="36"/>
      <c r="AN155" s="42"/>
      <c r="AO155" s="36"/>
      <c r="AP155" s="42"/>
      <c r="AQ155" s="42"/>
    </row>
    <row r="156" spans="1:43" x14ac:dyDescent="0.25">
      <c r="A156" s="53" t="s">
        <v>326</v>
      </c>
      <c r="B156" s="53" t="s">
        <v>327</v>
      </c>
      <c r="C156" s="53" t="s">
        <v>392</v>
      </c>
      <c r="D156" s="54">
        <v>19025814</v>
      </c>
      <c r="E156" s="6">
        <v>9796405</v>
      </c>
      <c r="F156" s="32">
        <f t="shared" si="10"/>
        <v>0.51490070280304434</v>
      </c>
      <c r="G156" s="7">
        <v>0</v>
      </c>
      <c r="H156" s="32">
        <f t="shared" si="11"/>
        <v>0</v>
      </c>
      <c r="I156" s="8"/>
      <c r="J156" s="32">
        <f t="shared" si="12"/>
        <v>0</v>
      </c>
      <c r="K156" s="34">
        <v>1908619</v>
      </c>
      <c r="L156" s="32">
        <f t="shared" si="13"/>
        <v>0.10031733727660745</v>
      </c>
      <c r="M156" s="11">
        <v>1</v>
      </c>
      <c r="N156" s="34">
        <v>7320790</v>
      </c>
      <c r="O156" s="32">
        <f t="shared" si="14"/>
        <v>0.38478195992034819</v>
      </c>
      <c r="P156" s="40"/>
      <c r="Q156" s="41"/>
      <c r="R156" s="35"/>
      <c r="S156" s="43"/>
      <c r="T156" s="42"/>
      <c r="U156" s="43"/>
      <c r="V156" s="42"/>
      <c r="W156" s="36"/>
      <c r="X156" s="35"/>
      <c r="Y156" s="36"/>
      <c r="Z156" s="42"/>
      <c r="AA156" s="36"/>
      <c r="AB156" s="42"/>
      <c r="AC156" s="36"/>
      <c r="AD156" s="42"/>
      <c r="AE156" s="36"/>
      <c r="AF156" s="42"/>
      <c r="AG156" s="36"/>
      <c r="AH156" s="42"/>
      <c r="AI156" s="36"/>
      <c r="AJ156" s="42"/>
      <c r="AK156" s="36"/>
      <c r="AL156" s="42"/>
      <c r="AM156" s="36"/>
      <c r="AN156" s="42"/>
      <c r="AO156" s="36"/>
      <c r="AP156" s="42"/>
      <c r="AQ156" s="42"/>
    </row>
    <row r="157" spans="1:43" x14ac:dyDescent="0.25">
      <c r="A157" s="53" t="s">
        <v>328</v>
      </c>
      <c r="B157" s="53" t="s">
        <v>329</v>
      </c>
      <c r="C157" s="53" t="s">
        <v>392</v>
      </c>
      <c r="D157" s="54">
        <v>23153813</v>
      </c>
      <c r="E157" s="6">
        <v>4506995</v>
      </c>
      <c r="F157" s="32">
        <f t="shared" si="10"/>
        <v>0.19465454782760835</v>
      </c>
      <c r="G157" s="7">
        <v>5272750</v>
      </c>
      <c r="H157" s="32">
        <f t="shared" si="11"/>
        <v>0.22772707026700095</v>
      </c>
      <c r="I157" s="8"/>
      <c r="J157" s="32">
        <f t="shared" si="12"/>
        <v>0</v>
      </c>
      <c r="K157" s="34">
        <v>4308829</v>
      </c>
      <c r="L157" s="32">
        <f t="shared" si="13"/>
        <v>0.18609587112066595</v>
      </c>
      <c r="M157" s="11">
        <v>1.1315</v>
      </c>
      <c r="N157" s="34">
        <v>9065239</v>
      </c>
      <c r="O157" s="32">
        <f t="shared" si="14"/>
        <v>0.39152251078472472</v>
      </c>
      <c r="P157" s="40"/>
      <c r="Q157" s="41"/>
      <c r="R157" s="35"/>
      <c r="S157" s="43"/>
      <c r="T157" s="42"/>
      <c r="U157" s="43"/>
      <c r="V157" s="42"/>
      <c r="W157" s="36"/>
      <c r="X157" s="35"/>
      <c r="Y157" s="36"/>
      <c r="Z157" s="42"/>
      <c r="AA157" s="36"/>
      <c r="AB157" s="42"/>
      <c r="AC157" s="36"/>
      <c r="AD157" s="42"/>
      <c r="AE157" s="36"/>
      <c r="AF157" s="42"/>
      <c r="AG157" s="36"/>
      <c r="AH157" s="42"/>
      <c r="AI157" s="36"/>
      <c r="AJ157" s="42"/>
      <c r="AK157" s="36"/>
      <c r="AL157" s="42"/>
      <c r="AM157" s="36"/>
      <c r="AN157" s="42"/>
      <c r="AO157" s="36"/>
      <c r="AP157" s="42"/>
      <c r="AQ157" s="42"/>
    </row>
    <row r="158" spans="1:43" x14ac:dyDescent="0.25">
      <c r="A158" s="53" t="s">
        <v>330</v>
      </c>
      <c r="B158" s="53" t="s">
        <v>331</v>
      </c>
      <c r="C158" s="53" t="s">
        <v>391</v>
      </c>
      <c r="D158" s="54">
        <v>30261442</v>
      </c>
      <c r="E158" s="6">
        <v>16300000</v>
      </c>
      <c r="F158" s="32">
        <f t="shared" si="10"/>
        <v>0.53863923602847474</v>
      </c>
      <c r="G158" s="7">
        <v>0</v>
      </c>
      <c r="H158" s="32">
        <f t="shared" si="11"/>
        <v>0</v>
      </c>
      <c r="I158" s="8"/>
      <c r="J158" s="32">
        <f t="shared" si="12"/>
        <v>0</v>
      </c>
      <c r="K158" s="34">
        <v>5505545</v>
      </c>
      <c r="L158" s="32">
        <f t="shared" si="13"/>
        <v>0.18193267194603616</v>
      </c>
      <c r="M158" s="11">
        <v>1.0046900000000001</v>
      </c>
      <c r="N158" s="34">
        <v>8455897</v>
      </c>
      <c r="O158" s="32">
        <f t="shared" si="14"/>
        <v>0.27942809202548907</v>
      </c>
      <c r="P158" s="40"/>
      <c r="Q158" s="41"/>
      <c r="R158" s="35"/>
      <c r="S158" s="43"/>
      <c r="T158" s="42"/>
      <c r="U158" s="43"/>
      <c r="V158" s="42"/>
      <c r="W158" s="36"/>
      <c r="X158" s="35"/>
      <c r="Y158" s="36"/>
      <c r="Z158" s="42"/>
      <c r="AA158" s="36"/>
      <c r="AB158" s="42"/>
      <c r="AC158" s="36"/>
      <c r="AD158" s="42"/>
      <c r="AE158" s="36"/>
      <c r="AF158" s="42"/>
      <c r="AG158" s="36"/>
      <c r="AH158" s="42"/>
      <c r="AI158" s="36"/>
      <c r="AJ158" s="42"/>
      <c r="AK158" s="36"/>
      <c r="AL158" s="42"/>
      <c r="AM158" s="36"/>
      <c r="AN158" s="42"/>
      <c r="AO158" s="36"/>
      <c r="AP158" s="42"/>
      <c r="AQ158" s="42"/>
    </row>
    <row r="159" spans="1:43" x14ac:dyDescent="0.25">
      <c r="A159" s="53" t="s">
        <v>332</v>
      </c>
      <c r="B159" s="53" t="s">
        <v>333</v>
      </c>
      <c r="C159" s="53" t="s">
        <v>391</v>
      </c>
      <c r="D159" s="54">
        <v>11274850</v>
      </c>
      <c r="E159" s="6">
        <v>4912200</v>
      </c>
      <c r="F159" s="32">
        <f t="shared" si="10"/>
        <v>0.43567763650957664</v>
      </c>
      <c r="G159" s="7">
        <v>0</v>
      </c>
      <c r="H159" s="32">
        <f t="shared" si="11"/>
        <v>0</v>
      </c>
      <c r="I159" s="8"/>
      <c r="J159" s="32">
        <f t="shared" si="12"/>
        <v>0</v>
      </c>
      <c r="K159" s="34">
        <v>2102413</v>
      </c>
      <c r="L159" s="32">
        <f t="shared" si="13"/>
        <v>0.18646926566650554</v>
      </c>
      <c r="M159" s="11">
        <v>1.18</v>
      </c>
      <c r="N159" s="34">
        <v>4260237</v>
      </c>
      <c r="O159" s="32">
        <f t="shared" si="14"/>
        <v>0.37785309782391785</v>
      </c>
      <c r="P159" s="40"/>
      <c r="Q159" s="41"/>
      <c r="R159" s="35"/>
      <c r="S159" s="43"/>
      <c r="T159" s="42"/>
      <c r="U159" s="43"/>
      <c r="V159" s="42"/>
      <c r="W159" s="36"/>
      <c r="X159" s="35"/>
      <c r="Y159" s="36"/>
      <c r="Z159" s="42"/>
      <c r="AA159" s="36"/>
      <c r="AB159" s="42"/>
      <c r="AC159" s="36"/>
      <c r="AD159" s="42"/>
      <c r="AE159" s="36"/>
      <c r="AF159" s="42"/>
      <c r="AG159" s="36"/>
      <c r="AH159" s="42"/>
      <c r="AI159" s="36"/>
      <c r="AJ159" s="42"/>
      <c r="AK159" s="36"/>
      <c r="AL159" s="42"/>
      <c r="AM159" s="36"/>
      <c r="AN159" s="42"/>
      <c r="AO159" s="36"/>
      <c r="AP159" s="42"/>
      <c r="AQ159" s="42"/>
    </row>
    <row r="160" spans="1:43" x14ac:dyDescent="0.25">
      <c r="A160" s="53" t="s">
        <v>334</v>
      </c>
      <c r="B160" s="53" t="s">
        <v>335</v>
      </c>
      <c r="C160" s="53" t="s">
        <v>392</v>
      </c>
      <c r="D160" s="54">
        <v>17162783</v>
      </c>
      <c r="E160" s="6">
        <v>1900960</v>
      </c>
      <c r="F160" s="32">
        <f t="shared" si="10"/>
        <v>0.110760591682596</v>
      </c>
      <c r="G160" s="7">
        <v>6683821</v>
      </c>
      <c r="H160" s="32">
        <f t="shared" si="11"/>
        <v>0.38943689959839262</v>
      </c>
      <c r="I160" s="8">
        <v>1545460</v>
      </c>
      <c r="J160" s="32">
        <f t="shared" si="12"/>
        <v>9.0047167758282559E-2</v>
      </c>
      <c r="K160" s="34">
        <v>1059048</v>
      </c>
      <c r="L160" s="32">
        <f t="shared" si="13"/>
        <v>6.1706076456248385E-2</v>
      </c>
      <c r="M160" s="11">
        <v>1.02572</v>
      </c>
      <c r="N160" s="34">
        <v>5973494</v>
      </c>
      <c r="O160" s="32">
        <f t="shared" si="14"/>
        <v>0.34804926450448043</v>
      </c>
      <c r="P160" s="40"/>
      <c r="Q160" s="41"/>
      <c r="R160" s="35"/>
      <c r="S160" s="43"/>
      <c r="T160" s="42"/>
      <c r="U160" s="43"/>
      <c r="V160" s="42"/>
      <c r="W160" s="36"/>
      <c r="X160" s="35"/>
      <c r="Y160" s="36"/>
      <c r="Z160" s="42"/>
      <c r="AA160" s="36"/>
      <c r="AB160" s="42"/>
      <c r="AC160" s="36"/>
      <c r="AD160" s="42"/>
      <c r="AE160" s="36"/>
      <c r="AF160" s="42"/>
      <c r="AG160" s="36"/>
      <c r="AH160" s="42"/>
      <c r="AI160" s="36"/>
      <c r="AJ160" s="42"/>
      <c r="AK160" s="36"/>
      <c r="AL160" s="42"/>
      <c r="AM160" s="36"/>
      <c r="AN160" s="42"/>
      <c r="AO160" s="36"/>
      <c r="AP160" s="42"/>
      <c r="AQ160" s="42"/>
    </row>
    <row r="161" spans="1:43" x14ac:dyDescent="0.25">
      <c r="A161" s="53" t="s">
        <v>336</v>
      </c>
      <c r="B161" s="53" t="s">
        <v>337</v>
      </c>
      <c r="C161" s="53" t="s">
        <v>391</v>
      </c>
      <c r="D161" s="54">
        <v>26270709</v>
      </c>
      <c r="E161" s="6">
        <v>7888809</v>
      </c>
      <c r="F161" s="32">
        <f t="shared" si="10"/>
        <v>0.3002891547388386</v>
      </c>
      <c r="G161" s="7">
        <v>300000</v>
      </c>
      <c r="H161" s="32">
        <f t="shared" si="11"/>
        <v>1.1419562372679017E-2</v>
      </c>
      <c r="I161" s="8"/>
      <c r="J161" s="32">
        <f t="shared" si="12"/>
        <v>0</v>
      </c>
      <c r="K161" s="34">
        <v>10888170</v>
      </c>
      <c r="L161" s="32">
        <f t="shared" si="13"/>
        <v>0.41446045479777499</v>
      </c>
      <c r="M161" s="11">
        <v>0.92374999999999996</v>
      </c>
      <c r="N161" s="34">
        <v>7193730</v>
      </c>
      <c r="O161" s="32">
        <f t="shared" si="14"/>
        <v>0.27383082809070741</v>
      </c>
      <c r="P161" s="40"/>
      <c r="Q161" s="41"/>
      <c r="R161" s="35"/>
      <c r="S161" s="43"/>
      <c r="T161" s="42"/>
      <c r="U161" s="43"/>
      <c r="V161" s="42"/>
      <c r="W161" s="36"/>
      <c r="X161" s="35"/>
      <c r="Y161" s="36"/>
      <c r="Z161" s="42"/>
      <c r="AA161" s="36"/>
      <c r="AB161" s="42"/>
      <c r="AC161" s="36"/>
      <c r="AD161" s="42"/>
      <c r="AE161" s="36"/>
      <c r="AF161" s="42"/>
      <c r="AG161" s="36"/>
      <c r="AH161" s="42"/>
      <c r="AI161" s="36"/>
      <c r="AJ161" s="42"/>
      <c r="AK161" s="36"/>
      <c r="AL161" s="42"/>
      <c r="AM161" s="36"/>
      <c r="AN161" s="42"/>
      <c r="AO161" s="36"/>
      <c r="AP161" s="42"/>
      <c r="AQ161" s="42"/>
    </row>
    <row r="162" spans="1:43" x14ac:dyDescent="0.25">
      <c r="A162" s="53" t="s">
        <v>338</v>
      </c>
      <c r="B162" s="53" t="s">
        <v>339</v>
      </c>
      <c r="C162" s="53" t="s">
        <v>392</v>
      </c>
      <c r="D162" s="54">
        <v>46087797</v>
      </c>
      <c r="E162" s="6">
        <v>39700000</v>
      </c>
      <c r="F162" s="32">
        <f t="shared" si="10"/>
        <v>0.86139938517781611</v>
      </c>
      <c r="G162" s="7">
        <v>0</v>
      </c>
      <c r="H162" s="32">
        <f t="shared" si="11"/>
        <v>0</v>
      </c>
      <c r="I162" s="8"/>
      <c r="J162" s="32">
        <f t="shared" si="12"/>
        <v>0</v>
      </c>
      <c r="K162" s="34">
        <v>4380797</v>
      </c>
      <c r="L162" s="32">
        <f t="shared" si="13"/>
        <v>9.5053295778055963E-2</v>
      </c>
      <c r="M162" s="11">
        <v>1</v>
      </c>
      <c r="N162" s="34">
        <v>2007000</v>
      </c>
      <c r="O162" s="32">
        <f t="shared" si="14"/>
        <v>4.3547319044127883E-2</v>
      </c>
      <c r="P162" s="40"/>
      <c r="Q162" s="41"/>
      <c r="R162" s="35"/>
      <c r="S162" s="43"/>
      <c r="T162" s="42"/>
      <c r="U162" s="43"/>
      <c r="V162" s="42"/>
      <c r="W162" s="36"/>
      <c r="X162" s="35"/>
      <c r="Y162" s="36"/>
      <c r="Z162" s="42"/>
      <c r="AA162" s="36"/>
      <c r="AB162" s="42"/>
      <c r="AC162" s="36"/>
      <c r="AD162" s="42"/>
      <c r="AE162" s="36"/>
      <c r="AF162" s="42"/>
      <c r="AG162" s="36"/>
      <c r="AH162" s="42"/>
      <c r="AI162" s="36"/>
      <c r="AJ162" s="42"/>
      <c r="AK162" s="36"/>
      <c r="AL162" s="42"/>
      <c r="AM162" s="36"/>
      <c r="AN162" s="42"/>
      <c r="AO162" s="36"/>
      <c r="AP162" s="42"/>
      <c r="AQ162" s="42"/>
    </row>
    <row r="163" spans="1:43" x14ac:dyDescent="0.25">
      <c r="A163" s="53" t="s">
        <v>340</v>
      </c>
      <c r="B163" s="53" t="s">
        <v>341</v>
      </c>
      <c r="C163" s="53" t="s">
        <v>391</v>
      </c>
      <c r="D163" s="54">
        <v>19341149</v>
      </c>
      <c r="E163" s="6">
        <v>4053000</v>
      </c>
      <c r="F163" s="32">
        <f t="shared" si="10"/>
        <v>0.20955321733987986</v>
      </c>
      <c r="G163" s="7">
        <v>6301116</v>
      </c>
      <c r="H163" s="32">
        <f t="shared" si="11"/>
        <v>0.32578809045936208</v>
      </c>
      <c r="I163" s="8"/>
      <c r="J163" s="32">
        <f t="shared" si="12"/>
        <v>0</v>
      </c>
      <c r="K163" s="34">
        <v>2399810</v>
      </c>
      <c r="L163" s="32">
        <f t="shared" si="13"/>
        <v>0.12407794386982904</v>
      </c>
      <c r="M163" s="11">
        <v>1.1000000000000001</v>
      </c>
      <c r="N163" s="34">
        <v>6587223</v>
      </c>
      <c r="O163" s="32">
        <f t="shared" si="14"/>
        <v>0.34058074833092905</v>
      </c>
      <c r="P163" s="40"/>
      <c r="Q163" s="41"/>
      <c r="R163" s="35"/>
      <c r="S163" s="43"/>
      <c r="T163" s="42"/>
      <c r="U163" s="43"/>
      <c r="V163" s="42"/>
      <c r="W163" s="36"/>
      <c r="X163" s="35"/>
      <c r="Y163" s="36"/>
      <c r="Z163" s="42"/>
      <c r="AA163" s="36"/>
      <c r="AB163" s="42"/>
      <c r="AC163" s="36"/>
      <c r="AD163" s="42"/>
      <c r="AE163" s="36"/>
      <c r="AF163" s="42"/>
      <c r="AG163" s="36"/>
      <c r="AH163" s="42"/>
      <c r="AI163" s="36"/>
      <c r="AJ163" s="42"/>
      <c r="AK163" s="36"/>
      <c r="AL163" s="42"/>
      <c r="AM163" s="36"/>
      <c r="AN163" s="42"/>
      <c r="AO163" s="36"/>
      <c r="AP163" s="42"/>
      <c r="AQ163" s="42"/>
    </row>
    <row r="164" spans="1:43" x14ac:dyDescent="0.25">
      <c r="A164" s="53" t="s">
        <v>342</v>
      </c>
      <c r="B164" s="53" t="s">
        <v>393</v>
      </c>
      <c r="C164" s="53" t="s">
        <v>391</v>
      </c>
      <c r="D164" s="54">
        <v>47648453</v>
      </c>
      <c r="E164" s="6">
        <v>20587952</v>
      </c>
      <c r="F164" s="32">
        <f t="shared" si="10"/>
        <v>0.43208017687373818</v>
      </c>
      <c r="G164" s="7">
        <v>0</v>
      </c>
      <c r="H164" s="32">
        <f t="shared" si="11"/>
        <v>0</v>
      </c>
      <c r="I164" s="8"/>
      <c r="J164" s="32">
        <f t="shared" si="12"/>
        <v>0</v>
      </c>
      <c r="K164" s="34">
        <v>13023562</v>
      </c>
      <c r="L164" s="32">
        <f t="shared" si="13"/>
        <v>0.27332601962964043</v>
      </c>
      <c r="M164" s="11">
        <v>1.1299999999999999</v>
      </c>
      <c r="N164" s="34">
        <v>14036939</v>
      </c>
      <c r="O164" s="32">
        <f t="shared" si="14"/>
        <v>0.2945938034966214</v>
      </c>
      <c r="P164" s="40"/>
      <c r="Q164" s="41"/>
      <c r="R164" s="35"/>
      <c r="S164" s="43"/>
      <c r="T164" s="42"/>
      <c r="U164" s="43"/>
      <c r="V164" s="42"/>
      <c r="W164" s="36"/>
      <c r="X164" s="35"/>
      <c r="Y164" s="36"/>
      <c r="Z164" s="42"/>
      <c r="AA164" s="36"/>
      <c r="AB164" s="42"/>
      <c r="AC164" s="36"/>
      <c r="AD164" s="42"/>
      <c r="AE164" s="36"/>
      <c r="AF164" s="42"/>
      <c r="AG164" s="36"/>
      <c r="AH164" s="42"/>
      <c r="AI164" s="36"/>
      <c r="AJ164" s="42"/>
      <c r="AK164" s="36"/>
      <c r="AL164" s="42"/>
      <c r="AM164" s="36"/>
      <c r="AN164" s="42"/>
      <c r="AO164" s="36"/>
      <c r="AP164" s="42"/>
      <c r="AQ164" s="42"/>
    </row>
    <row r="165" spans="1:43" x14ac:dyDescent="0.25">
      <c r="A165" s="53" t="s">
        <v>343</v>
      </c>
      <c r="B165" s="53" t="s">
        <v>344</v>
      </c>
      <c r="C165" s="53" t="s">
        <v>391</v>
      </c>
      <c r="D165" s="54">
        <v>57835983</v>
      </c>
      <c r="E165" s="6">
        <v>22000000</v>
      </c>
      <c r="F165" s="32">
        <f t="shared" si="10"/>
        <v>0.38038603061350235</v>
      </c>
      <c r="G165" s="7">
        <v>0</v>
      </c>
      <c r="H165" s="32">
        <f t="shared" si="11"/>
        <v>0</v>
      </c>
      <c r="I165" s="8"/>
      <c r="J165" s="32">
        <f t="shared" si="12"/>
        <v>0</v>
      </c>
      <c r="K165" s="34">
        <v>19109477</v>
      </c>
      <c r="L165" s="32">
        <f t="shared" si="13"/>
        <v>0.33040809559681905</v>
      </c>
      <c r="M165" s="11">
        <v>1.08989</v>
      </c>
      <c r="N165" s="34">
        <v>16726506</v>
      </c>
      <c r="O165" s="32">
        <f t="shared" si="14"/>
        <v>0.28920587378967866</v>
      </c>
      <c r="P165" s="40"/>
      <c r="Q165" s="41"/>
      <c r="R165" s="35"/>
      <c r="S165" s="43"/>
      <c r="T165" s="42"/>
      <c r="U165" s="43"/>
      <c r="V165" s="42"/>
      <c r="W165" s="36"/>
      <c r="X165" s="35"/>
      <c r="Y165" s="36"/>
      <c r="Z165" s="42"/>
      <c r="AA165" s="36"/>
      <c r="AB165" s="42"/>
      <c r="AC165" s="36"/>
      <c r="AD165" s="42"/>
      <c r="AE165" s="36"/>
      <c r="AF165" s="42"/>
      <c r="AG165" s="36"/>
      <c r="AH165" s="42"/>
      <c r="AI165" s="36"/>
      <c r="AJ165" s="42"/>
      <c r="AK165" s="36"/>
      <c r="AL165" s="42"/>
      <c r="AM165" s="36"/>
      <c r="AN165" s="42"/>
      <c r="AO165" s="36"/>
      <c r="AP165" s="42"/>
      <c r="AQ165" s="42"/>
    </row>
    <row r="166" spans="1:43" x14ac:dyDescent="0.25">
      <c r="A166" s="53" t="s">
        <v>345</v>
      </c>
      <c r="B166" s="53" t="s">
        <v>346</v>
      </c>
      <c r="C166" s="53" t="s">
        <v>391</v>
      </c>
      <c r="D166" s="54">
        <v>41028724</v>
      </c>
      <c r="E166" s="6">
        <v>12244700</v>
      </c>
      <c r="F166" s="32">
        <f t="shared" si="10"/>
        <v>0.29844213531963609</v>
      </c>
      <c r="G166" s="7">
        <v>12000000</v>
      </c>
      <c r="H166" s="32">
        <f t="shared" si="11"/>
        <v>0.29247802100791631</v>
      </c>
      <c r="I166" s="8"/>
      <c r="J166" s="32">
        <f t="shared" si="12"/>
        <v>0</v>
      </c>
      <c r="K166" s="34">
        <v>3442292</v>
      </c>
      <c r="L166" s="32">
        <f t="shared" si="13"/>
        <v>8.3899562657615182E-2</v>
      </c>
      <c r="M166" s="11">
        <v>1.2</v>
      </c>
      <c r="N166" s="34">
        <v>13341732</v>
      </c>
      <c r="O166" s="32">
        <f t="shared" si="14"/>
        <v>0.32518028101483243</v>
      </c>
      <c r="P166" s="40"/>
      <c r="Q166" s="41"/>
      <c r="R166" s="35"/>
      <c r="S166" s="43"/>
      <c r="T166" s="42"/>
      <c r="U166" s="43"/>
      <c r="V166" s="42"/>
      <c r="W166" s="36"/>
      <c r="X166" s="35"/>
      <c r="Y166" s="36"/>
      <c r="Z166" s="42"/>
      <c r="AA166" s="36"/>
      <c r="AB166" s="42"/>
      <c r="AC166" s="36"/>
      <c r="AD166" s="42"/>
      <c r="AE166" s="36"/>
      <c r="AF166" s="42"/>
      <c r="AG166" s="36"/>
      <c r="AH166" s="42"/>
      <c r="AI166" s="36"/>
      <c r="AJ166" s="42"/>
      <c r="AK166" s="36"/>
      <c r="AL166" s="42"/>
      <c r="AM166" s="36"/>
      <c r="AN166" s="42"/>
      <c r="AO166" s="36"/>
      <c r="AP166" s="42"/>
      <c r="AQ166" s="42"/>
    </row>
    <row r="167" spans="1:43" x14ac:dyDescent="0.25">
      <c r="A167" s="53" t="s">
        <v>347</v>
      </c>
      <c r="B167" s="53" t="s">
        <v>348</v>
      </c>
      <c r="C167" s="53" t="s">
        <v>391</v>
      </c>
      <c r="D167" s="54">
        <v>50235290.310821094</v>
      </c>
      <c r="E167" s="6">
        <v>28000000</v>
      </c>
      <c r="F167" s="32">
        <f t="shared" si="10"/>
        <v>0.5573770914183126</v>
      </c>
      <c r="G167" s="7">
        <v>0</v>
      </c>
      <c r="H167" s="32">
        <f t="shared" si="11"/>
        <v>0</v>
      </c>
      <c r="I167" s="8"/>
      <c r="J167" s="32">
        <f t="shared" si="12"/>
        <v>0</v>
      </c>
      <c r="K167" s="34">
        <v>5208446</v>
      </c>
      <c r="L167" s="32">
        <f t="shared" si="13"/>
        <v>0.10368101722461945</v>
      </c>
      <c r="M167" s="11">
        <v>1.06</v>
      </c>
      <c r="N167" s="34">
        <v>17026844</v>
      </c>
      <c r="O167" s="32">
        <f t="shared" si="14"/>
        <v>0.33894188516976237</v>
      </c>
      <c r="P167" s="40"/>
      <c r="Q167" s="41"/>
      <c r="R167" s="35"/>
      <c r="S167" s="43"/>
      <c r="T167" s="42"/>
      <c r="U167" s="43"/>
      <c r="V167" s="42"/>
      <c r="W167" s="36"/>
      <c r="X167" s="35"/>
      <c r="Y167" s="36"/>
      <c r="Z167" s="42"/>
      <c r="AA167" s="36"/>
      <c r="AB167" s="42"/>
      <c r="AC167" s="36"/>
      <c r="AD167" s="42"/>
      <c r="AE167" s="36"/>
      <c r="AF167" s="42"/>
      <c r="AG167" s="36"/>
      <c r="AH167" s="42"/>
      <c r="AI167" s="36"/>
      <c r="AJ167" s="42"/>
      <c r="AK167" s="36"/>
      <c r="AL167" s="42"/>
      <c r="AM167" s="36"/>
      <c r="AN167" s="42"/>
      <c r="AO167" s="36"/>
      <c r="AP167" s="42"/>
      <c r="AQ167" s="42"/>
    </row>
    <row r="168" spans="1:43" x14ac:dyDescent="0.25">
      <c r="A168" s="53" t="s">
        <v>349</v>
      </c>
      <c r="B168" s="53" t="s">
        <v>350</v>
      </c>
      <c r="C168" s="53" t="s">
        <v>391</v>
      </c>
      <c r="D168" s="54">
        <v>9469848</v>
      </c>
      <c r="E168" s="6">
        <v>3726100</v>
      </c>
      <c r="F168" s="32">
        <f t="shared" si="10"/>
        <v>0.39346988462750404</v>
      </c>
      <c r="G168" s="7">
        <v>85170</v>
      </c>
      <c r="H168" s="32">
        <f t="shared" si="11"/>
        <v>8.9938085595460456E-3</v>
      </c>
      <c r="I168" s="8"/>
      <c r="J168" s="32">
        <f t="shared" si="12"/>
        <v>0</v>
      </c>
      <c r="K168" s="34">
        <v>2441414</v>
      </c>
      <c r="L168" s="32">
        <f t="shared" si="13"/>
        <v>0.25780920665252494</v>
      </c>
      <c r="M168" s="11">
        <v>1.06145</v>
      </c>
      <c r="N168" s="34">
        <v>3217164</v>
      </c>
      <c r="O168" s="32">
        <f t="shared" si="14"/>
        <v>0.33972710016042496</v>
      </c>
      <c r="P168" s="40"/>
      <c r="Q168" s="41"/>
      <c r="R168" s="35"/>
      <c r="S168" s="43"/>
      <c r="T168" s="42"/>
      <c r="U168" s="43"/>
      <c r="V168" s="42"/>
      <c r="W168" s="36"/>
      <c r="X168" s="35"/>
      <c r="Y168" s="36"/>
      <c r="Z168" s="42"/>
      <c r="AA168" s="36"/>
      <c r="AB168" s="42"/>
      <c r="AC168" s="36"/>
      <c r="AD168" s="42"/>
      <c r="AE168" s="36"/>
      <c r="AF168" s="42"/>
      <c r="AG168" s="36"/>
      <c r="AH168" s="42"/>
      <c r="AI168" s="36"/>
      <c r="AJ168" s="42"/>
      <c r="AK168" s="36"/>
      <c r="AL168" s="42"/>
      <c r="AM168" s="36"/>
      <c r="AN168" s="42"/>
      <c r="AO168" s="36"/>
      <c r="AP168" s="42"/>
      <c r="AQ168" s="42"/>
    </row>
    <row r="169" spans="1:43" x14ac:dyDescent="0.25">
      <c r="A169" s="53" t="s">
        <v>351</v>
      </c>
      <c r="B169" s="53" t="s">
        <v>352</v>
      </c>
      <c r="C169" s="53" t="s">
        <v>391</v>
      </c>
      <c r="D169" s="54">
        <v>14828488</v>
      </c>
      <c r="E169" s="6">
        <v>5720000</v>
      </c>
      <c r="F169" s="32">
        <f t="shared" si="10"/>
        <v>0.38574398144976074</v>
      </c>
      <c r="G169" s="7">
        <v>0</v>
      </c>
      <c r="H169" s="32">
        <f t="shared" si="11"/>
        <v>0</v>
      </c>
      <c r="I169" s="8"/>
      <c r="J169" s="32">
        <f t="shared" si="12"/>
        <v>0</v>
      </c>
      <c r="K169" s="34">
        <v>4625969</v>
      </c>
      <c r="L169" s="32">
        <f t="shared" si="13"/>
        <v>0.31196498253901545</v>
      </c>
      <c r="M169" s="11">
        <v>1.0900000000000001</v>
      </c>
      <c r="N169" s="34">
        <v>4482519</v>
      </c>
      <c r="O169" s="32">
        <f t="shared" si="14"/>
        <v>0.30229103601122381</v>
      </c>
      <c r="P169" s="40"/>
      <c r="Q169" s="41"/>
      <c r="R169" s="35"/>
      <c r="S169" s="43"/>
      <c r="T169" s="42"/>
      <c r="U169" s="43"/>
      <c r="V169" s="42"/>
      <c r="W169" s="36"/>
      <c r="X169" s="35"/>
      <c r="Y169" s="36"/>
      <c r="Z169" s="42"/>
      <c r="AA169" s="36"/>
      <c r="AB169" s="42"/>
      <c r="AC169" s="36"/>
      <c r="AD169" s="42"/>
      <c r="AE169" s="36"/>
      <c r="AF169" s="42"/>
      <c r="AG169" s="36"/>
      <c r="AH169" s="42"/>
      <c r="AI169" s="36"/>
      <c r="AJ169" s="42"/>
      <c r="AK169" s="36"/>
      <c r="AL169" s="42"/>
      <c r="AM169" s="36"/>
      <c r="AN169" s="42"/>
      <c r="AO169" s="36"/>
      <c r="AP169" s="42"/>
      <c r="AQ169" s="42"/>
    </row>
    <row r="170" spans="1:43" x14ac:dyDescent="0.25">
      <c r="A170" s="53" t="s">
        <v>353</v>
      </c>
      <c r="B170" s="53" t="s">
        <v>354</v>
      </c>
      <c r="C170" s="53" t="s">
        <v>392</v>
      </c>
      <c r="D170" s="54">
        <v>11983059</v>
      </c>
      <c r="E170" s="6">
        <v>4790000</v>
      </c>
      <c r="F170" s="32">
        <f t="shared" si="10"/>
        <v>0.39973098688740494</v>
      </c>
      <c r="G170" s="7">
        <v>2018940</v>
      </c>
      <c r="H170" s="32">
        <f t="shared" si="11"/>
        <v>0.16848285567149424</v>
      </c>
      <c r="I170" s="8"/>
      <c r="J170" s="32">
        <f t="shared" si="12"/>
        <v>0</v>
      </c>
      <c r="K170" s="34">
        <v>819000</v>
      </c>
      <c r="L170" s="32">
        <f t="shared" si="13"/>
        <v>6.834648815465233E-2</v>
      </c>
      <c r="M170" s="11">
        <v>1.01003</v>
      </c>
      <c r="N170" s="34">
        <v>4355119</v>
      </c>
      <c r="O170" s="32">
        <f t="shared" si="14"/>
        <v>0.3634396692864485</v>
      </c>
      <c r="P170" s="40"/>
      <c r="Q170" s="41"/>
      <c r="R170" s="35"/>
      <c r="S170" s="43"/>
      <c r="T170" s="42"/>
      <c r="U170" s="43"/>
      <c r="V170" s="42"/>
      <c r="W170" s="36"/>
      <c r="X170" s="35"/>
      <c r="Y170" s="36"/>
      <c r="Z170" s="42"/>
      <c r="AA170" s="36"/>
      <c r="AB170" s="42"/>
      <c r="AC170" s="36"/>
      <c r="AD170" s="42"/>
      <c r="AE170" s="36"/>
      <c r="AF170" s="42"/>
      <c r="AG170" s="36"/>
      <c r="AH170" s="42"/>
      <c r="AI170" s="36"/>
      <c r="AJ170" s="42"/>
      <c r="AK170" s="36"/>
      <c r="AL170" s="42"/>
      <c r="AM170" s="36"/>
      <c r="AN170" s="42"/>
      <c r="AO170" s="36"/>
      <c r="AP170" s="42"/>
      <c r="AQ170" s="42"/>
    </row>
    <row r="171" spans="1:43" x14ac:dyDescent="0.25">
      <c r="A171" s="53" t="s">
        <v>355</v>
      </c>
      <c r="B171" s="53" t="s">
        <v>356</v>
      </c>
      <c r="C171" s="53" t="s">
        <v>391</v>
      </c>
      <c r="D171" s="54">
        <v>14241628</v>
      </c>
      <c r="E171" s="6">
        <v>2888326</v>
      </c>
      <c r="F171" s="32">
        <f t="shared" si="10"/>
        <v>0.20280869574742438</v>
      </c>
      <c r="G171" s="7">
        <v>285443</v>
      </c>
      <c r="H171" s="32">
        <f t="shared" si="11"/>
        <v>2.004286307717067E-2</v>
      </c>
      <c r="I171" s="8"/>
      <c r="J171" s="32">
        <f t="shared" si="12"/>
        <v>0</v>
      </c>
      <c r="K171" s="34">
        <v>6310956</v>
      </c>
      <c r="L171" s="32">
        <f t="shared" si="13"/>
        <v>0.44313445064005325</v>
      </c>
      <c r="M171" s="11">
        <v>1.1348800000000001</v>
      </c>
      <c r="N171" s="34">
        <v>4756903</v>
      </c>
      <c r="O171" s="32">
        <f t="shared" si="14"/>
        <v>0.33401399053535169</v>
      </c>
      <c r="P171" s="40"/>
      <c r="Q171" s="41"/>
      <c r="R171" s="35"/>
      <c r="S171" s="43"/>
      <c r="T171" s="42"/>
      <c r="U171" s="43"/>
      <c r="V171" s="42"/>
      <c r="W171" s="36"/>
      <c r="X171" s="35"/>
      <c r="Y171" s="36"/>
      <c r="Z171" s="42"/>
      <c r="AA171" s="36"/>
      <c r="AB171" s="42"/>
      <c r="AC171" s="36"/>
      <c r="AD171" s="42"/>
      <c r="AE171" s="36"/>
      <c r="AF171" s="42"/>
      <c r="AG171" s="36"/>
      <c r="AH171" s="42"/>
      <c r="AI171" s="36"/>
      <c r="AJ171" s="42"/>
      <c r="AK171" s="36"/>
      <c r="AL171" s="42"/>
      <c r="AM171" s="36"/>
      <c r="AN171" s="42"/>
      <c r="AO171" s="36"/>
      <c r="AP171" s="42"/>
      <c r="AQ171" s="42"/>
    </row>
    <row r="172" spans="1:43" x14ac:dyDescent="0.25">
      <c r="A172" s="53" t="s">
        <v>357</v>
      </c>
      <c r="B172" s="53" t="s">
        <v>358</v>
      </c>
      <c r="C172" s="53" t="s">
        <v>392</v>
      </c>
      <c r="D172" s="54">
        <v>81564572</v>
      </c>
      <c r="E172" s="6">
        <v>45000000</v>
      </c>
      <c r="F172" s="32">
        <f t="shared" si="10"/>
        <v>0.55171012238009409</v>
      </c>
      <c r="G172" s="7">
        <v>0</v>
      </c>
      <c r="H172" s="32">
        <f t="shared" si="11"/>
        <v>0</v>
      </c>
      <c r="I172" s="8"/>
      <c r="J172" s="32">
        <f t="shared" si="12"/>
        <v>0</v>
      </c>
      <c r="K172" s="34">
        <v>5460000</v>
      </c>
      <c r="L172" s="32">
        <f t="shared" si="13"/>
        <v>6.6940828182118092E-2</v>
      </c>
      <c r="M172" s="11">
        <v>1.07989</v>
      </c>
      <c r="N172" s="34">
        <v>31104572</v>
      </c>
      <c r="O172" s="32">
        <f t="shared" si="14"/>
        <v>0.38134904943778775</v>
      </c>
      <c r="P172" s="40"/>
      <c r="Q172" s="41"/>
      <c r="R172" s="35"/>
      <c r="S172" s="43"/>
      <c r="T172" s="42"/>
      <c r="U172" s="43"/>
      <c r="V172" s="42"/>
      <c r="W172" s="36"/>
      <c r="X172" s="35"/>
      <c r="Y172" s="36"/>
      <c r="Z172" s="42"/>
      <c r="AA172" s="36"/>
      <c r="AB172" s="42"/>
      <c r="AC172" s="36"/>
      <c r="AD172" s="42"/>
      <c r="AE172" s="36"/>
      <c r="AF172" s="42"/>
      <c r="AG172" s="36"/>
      <c r="AH172" s="42"/>
      <c r="AI172" s="36"/>
      <c r="AJ172" s="42"/>
      <c r="AK172" s="36"/>
      <c r="AL172" s="42"/>
      <c r="AM172" s="36"/>
      <c r="AN172" s="42"/>
      <c r="AO172" s="36"/>
      <c r="AP172" s="42"/>
      <c r="AQ172" s="42"/>
    </row>
    <row r="173" spans="1:43" x14ac:dyDescent="0.25">
      <c r="A173" s="53" t="s">
        <v>359</v>
      </c>
      <c r="B173" s="53" t="s">
        <v>360</v>
      </c>
      <c r="C173" s="53" t="s">
        <v>391</v>
      </c>
      <c r="D173" s="54">
        <v>57020241</v>
      </c>
      <c r="E173" s="6">
        <v>33548000</v>
      </c>
      <c r="F173" s="32">
        <f t="shared" si="10"/>
        <v>0.58835247644779332</v>
      </c>
      <c r="G173" s="7">
        <v>0</v>
      </c>
      <c r="H173" s="32">
        <f t="shared" si="11"/>
        <v>0</v>
      </c>
      <c r="I173" s="8"/>
      <c r="J173" s="32">
        <f t="shared" si="12"/>
        <v>0</v>
      </c>
      <c r="K173" s="34">
        <v>5261004</v>
      </c>
      <c r="L173" s="32">
        <f t="shared" si="13"/>
        <v>9.2265551806419058E-2</v>
      </c>
      <c r="M173" s="11">
        <v>1.1000000000000001</v>
      </c>
      <c r="N173" s="34">
        <v>18211237</v>
      </c>
      <c r="O173" s="32">
        <f t="shared" si="14"/>
        <v>0.31938197174578759</v>
      </c>
      <c r="P173" s="40"/>
      <c r="Q173" s="41"/>
      <c r="R173" s="35"/>
      <c r="S173" s="43"/>
      <c r="T173" s="42"/>
      <c r="U173" s="43"/>
      <c r="V173" s="42"/>
      <c r="W173" s="36"/>
      <c r="X173" s="35"/>
      <c r="Y173" s="36"/>
      <c r="Z173" s="42"/>
      <c r="AA173" s="36"/>
      <c r="AB173" s="42"/>
      <c r="AC173" s="36"/>
      <c r="AD173" s="42"/>
      <c r="AE173" s="36"/>
      <c r="AF173" s="42"/>
      <c r="AG173" s="36"/>
      <c r="AH173" s="42"/>
      <c r="AI173" s="36"/>
      <c r="AJ173" s="42"/>
      <c r="AK173" s="36"/>
      <c r="AL173" s="42"/>
      <c r="AM173" s="36"/>
      <c r="AN173" s="42"/>
      <c r="AO173" s="36"/>
      <c r="AP173" s="42"/>
      <c r="AQ173" s="42"/>
    </row>
    <row r="174" spans="1:43" x14ac:dyDescent="0.25">
      <c r="A174" s="53" t="s">
        <v>361</v>
      </c>
      <c r="B174" s="53" t="s">
        <v>362</v>
      </c>
      <c r="C174" s="53" t="s">
        <v>392</v>
      </c>
      <c r="D174" s="54">
        <v>36020588</v>
      </c>
      <c r="E174" s="6">
        <v>5600000</v>
      </c>
      <c r="F174" s="32">
        <f t="shared" si="10"/>
        <v>0.15546664590816786</v>
      </c>
      <c r="G174" s="7">
        <v>12800779</v>
      </c>
      <c r="H174" s="32">
        <f t="shared" si="11"/>
        <v>0.35537396002530552</v>
      </c>
      <c r="I174" s="8"/>
      <c r="J174" s="32">
        <f t="shared" si="12"/>
        <v>0</v>
      </c>
      <c r="K174" s="34">
        <v>3651977</v>
      </c>
      <c r="L174" s="32">
        <f t="shared" si="13"/>
        <v>0.1013858241292452</v>
      </c>
      <c r="M174" s="11">
        <v>1.0794699999999999</v>
      </c>
      <c r="N174" s="34">
        <v>13967832</v>
      </c>
      <c r="O174" s="32">
        <f t="shared" si="14"/>
        <v>0.3877735699372814</v>
      </c>
      <c r="P174" s="40"/>
      <c r="Q174" s="41"/>
      <c r="R174" s="35"/>
      <c r="S174" s="43"/>
      <c r="T174" s="42"/>
      <c r="U174" s="43"/>
      <c r="V174" s="42"/>
      <c r="W174" s="36"/>
      <c r="X174" s="35"/>
      <c r="Y174" s="36"/>
      <c r="Z174" s="42"/>
      <c r="AA174" s="36"/>
      <c r="AB174" s="42"/>
      <c r="AC174" s="36"/>
      <c r="AD174" s="42"/>
      <c r="AE174" s="36"/>
      <c r="AF174" s="42"/>
      <c r="AG174" s="36"/>
      <c r="AH174" s="42"/>
      <c r="AI174" s="36"/>
      <c r="AJ174" s="42"/>
      <c r="AK174" s="36"/>
      <c r="AL174" s="42"/>
      <c r="AM174" s="36"/>
      <c r="AN174" s="42"/>
      <c r="AO174" s="36"/>
      <c r="AP174" s="42"/>
      <c r="AQ174" s="42"/>
    </row>
    <row r="175" spans="1:43" x14ac:dyDescent="0.25">
      <c r="A175" s="53" t="s">
        <v>363</v>
      </c>
      <c r="B175" s="53" t="s">
        <v>364</v>
      </c>
      <c r="C175" s="53" t="s">
        <v>392</v>
      </c>
      <c r="D175" s="54">
        <v>34429240</v>
      </c>
      <c r="E175" s="6">
        <v>18108667</v>
      </c>
      <c r="F175" s="32">
        <f t="shared" si="10"/>
        <v>0.52596766585611532</v>
      </c>
      <c r="G175" s="7">
        <v>7000501</v>
      </c>
      <c r="H175" s="32">
        <f t="shared" si="11"/>
        <v>0.20333010545687327</v>
      </c>
      <c r="I175" s="8"/>
      <c r="J175" s="32">
        <f t="shared" si="12"/>
        <v>0</v>
      </c>
      <c r="K175" s="34">
        <v>504609</v>
      </c>
      <c r="L175" s="32">
        <f t="shared" si="13"/>
        <v>1.4656408331987577E-2</v>
      </c>
      <c r="M175" s="11">
        <v>0.98</v>
      </c>
      <c r="N175" s="34">
        <v>8815463</v>
      </c>
      <c r="O175" s="32">
        <f t="shared" si="14"/>
        <v>0.25604582035502382</v>
      </c>
      <c r="P175" s="40"/>
      <c r="Q175" s="41"/>
      <c r="R175" s="35"/>
      <c r="S175" s="43"/>
      <c r="T175" s="42"/>
      <c r="U175" s="43"/>
      <c r="V175" s="42"/>
      <c r="W175" s="36"/>
      <c r="X175" s="35"/>
      <c r="Y175" s="36"/>
      <c r="Z175" s="42"/>
      <c r="AA175" s="36"/>
      <c r="AB175" s="42"/>
      <c r="AC175" s="36"/>
      <c r="AD175" s="42"/>
      <c r="AE175" s="36"/>
      <c r="AF175" s="42"/>
      <c r="AG175" s="36"/>
      <c r="AH175" s="42"/>
      <c r="AI175" s="36"/>
      <c r="AJ175" s="42"/>
      <c r="AK175" s="36"/>
      <c r="AL175" s="42"/>
      <c r="AM175" s="36"/>
      <c r="AN175" s="42"/>
      <c r="AO175" s="36"/>
      <c r="AP175" s="42"/>
      <c r="AQ175" s="42"/>
    </row>
    <row r="176" spans="1:43" x14ac:dyDescent="0.25">
      <c r="A176" s="53" t="s">
        <v>365</v>
      </c>
      <c r="B176" s="53" t="s">
        <v>366</v>
      </c>
      <c r="C176" s="53" t="s">
        <v>391</v>
      </c>
      <c r="D176" s="54">
        <v>53060371</v>
      </c>
      <c r="E176" s="6">
        <v>23847000</v>
      </c>
      <c r="F176" s="32">
        <f t="shared" si="10"/>
        <v>0.44943145987426286</v>
      </c>
      <c r="G176" s="7">
        <v>0</v>
      </c>
      <c r="H176" s="32">
        <f t="shared" si="11"/>
        <v>0</v>
      </c>
      <c r="I176" s="8"/>
      <c r="J176" s="32">
        <f t="shared" si="12"/>
        <v>0</v>
      </c>
      <c r="K176" s="34">
        <v>10369728</v>
      </c>
      <c r="L176" s="32">
        <f t="shared" si="13"/>
        <v>0.19543263276466724</v>
      </c>
      <c r="M176" s="11">
        <v>1.1299999999999999</v>
      </c>
      <c r="N176" s="34">
        <v>18843643</v>
      </c>
      <c r="O176" s="32">
        <f t="shared" si="14"/>
        <v>0.35513590736106992</v>
      </c>
      <c r="P176" s="40"/>
      <c r="Q176" s="41"/>
      <c r="R176" s="35"/>
      <c r="S176" s="43"/>
      <c r="T176" s="42"/>
      <c r="U176" s="43"/>
      <c r="V176" s="42"/>
      <c r="W176" s="36"/>
      <c r="X176" s="35"/>
      <c r="Y176" s="36"/>
      <c r="Z176" s="42"/>
      <c r="AA176" s="36"/>
      <c r="AB176" s="42"/>
      <c r="AC176" s="36"/>
      <c r="AD176" s="42"/>
      <c r="AE176" s="36"/>
      <c r="AF176" s="42"/>
      <c r="AG176" s="36"/>
      <c r="AH176" s="42"/>
      <c r="AI176" s="36"/>
      <c r="AJ176" s="42"/>
      <c r="AK176" s="36"/>
      <c r="AL176" s="42"/>
      <c r="AM176" s="36"/>
      <c r="AN176" s="42"/>
      <c r="AO176" s="36"/>
      <c r="AP176" s="42"/>
      <c r="AQ176" s="42"/>
    </row>
    <row r="177" spans="1:43" x14ac:dyDescent="0.25">
      <c r="A177" s="53" t="s">
        <v>367</v>
      </c>
      <c r="B177" s="53" t="s">
        <v>368</v>
      </c>
      <c r="C177" s="53" t="s">
        <v>391</v>
      </c>
      <c r="D177" s="54">
        <v>41177079.924999997</v>
      </c>
      <c r="E177" s="6">
        <v>28091825</v>
      </c>
      <c r="F177" s="32">
        <f t="shared" si="10"/>
        <v>0.6822199401017871</v>
      </c>
      <c r="G177" s="7">
        <v>0</v>
      </c>
      <c r="H177" s="32">
        <f t="shared" si="11"/>
        <v>0</v>
      </c>
      <c r="I177" s="8"/>
      <c r="J177" s="32">
        <f t="shared" si="12"/>
        <v>0</v>
      </c>
      <c r="K177" s="34">
        <v>1920802</v>
      </c>
      <c r="L177" s="32">
        <f t="shared" si="13"/>
        <v>4.6647358275490929E-2</v>
      </c>
      <c r="M177" s="11">
        <v>1.02</v>
      </c>
      <c r="N177" s="34">
        <v>11164453</v>
      </c>
      <c r="O177" s="32">
        <f t="shared" si="14"/>
        <v>0.2711327034441236</v>
      </c>
      <c r="P177" s="40"/>
      <c r="Q177" s="41"/>
      <c r="R177" s="35"/>
      <c r="S177" s="43"/>
      <c r="T177" s="42"/>
      <c r="U177" s="43"/>
      <c r="V177" s="42"/>
      <c r="W177" s="36"/>
      <c r="X177" s="35"/>
      <c r="Y177" s="36"/>
      <c r="Z177" s="42"/>
      <c r="AA177" s="36"/>
      <c r="AB177" s="42"/>
      <c r="AC177" s="36"/>
      <c r="AD177" s="42"/>
      <c r="AE177" s="36"/>
      <c r="AF177" s="42"/>
      <c r="AG177" s="36"/>
      <c r="AH177" s="42"/>
      <c r="AI177" s="36"/>
      <c r="AJ177" s="42"/>
      <c r="AK177" s="36"/>
      <c r="AL177" s="42"/>
      <c r="AM177" s="36"/>
      <c r="AN177" s="42"/>
      <c r="AO177" s="36"/>
      <c r="AP177" s="42"/>
      <c r="AQ177" s="42"/>
    </row>
    <row r="178" spans="1:43" x14ac:dyDescent="0.25">
      <c r="A178" s="53" t="s">
        <v>369</v>
      </c>
      <c r="B178" s="53" t="s">
        <v>370</v>
      </c>
      <c r="C178" s="53" t="s">
        <v>391</v>
      </c>
      <c r="D178" s="54">
        <v>55259134.932499997</v>
      </c>
      <c r="E178" s="6">
        <v>38000000</v>
      </c>
      <c r="F178" s="32">
        <f t="shared" si="10"/>
        <v>0.68766910749539722</v>
      </c>
      <c r="G178" s="7">
        <v>5724973</v>
      </c>
      <c r="H178" s="32">
        <f t="shared" si="11"/>
        <v>0.10360229140382228</v>
      </c>
      <c r="I178" s="8"/>
      <c r="J178" s="32">
        <f t="shared" si="12"/>
        <v>0</v>
      </c>
      <c r="K178" s="34">
        <v>9737322</v>
      </c>
      <c r="L178" s="32">
        <f t="shared" si="13"/>
        <v>0.17621198760882359</v>
      </c>
      <c r="M178" s="11">
        <v>1</v>
      </c>
      <c r="N178" s="34">
        <v>1796840</v>
      </c>
      <c r="O178" s="32">
        <f t="shared" si="14"/>
        <v>3.2516614713474459E-2</v>
      </c>
      <c r="P178" s="40"/>
      <c r="Q178" s="41"/>
      <c r="R178" s="35"/>
      <c r="S178" s="43"/>
      <c r="T178" s="42"/>
      <c r="U178" s="43"/>
      <c r="V178" s="42"/>
      <c r="W178" s="36"/>
      <c r="X178" s="35"/>
      <c r="Y178" s="36"/>
      <c r="Z178" s="42"/>
      <c r="AA178" s="36"/>
      <c r="AB178" s="42"/>
      <c r="AC178" s="36"/>
      <c r="AD178" s="42"/>
      <c r="AE178" s="36"/>
      <c r="AF178" s="42"/>
      <c r="AG178" s="36"/>
      <c r="AH178" s="42"/>
      <c r="AI178" s="36"/>
      <c r="AJ178" s="42"/>
      <c r="AK178" s="36"/>
      <c r="AL178" s="42"/>
      <c r="AM178" s="36"/>
      <c r="AN178" s="42"/>
      <c r="AO178" s="36"/>
      <c r="AP178" s="42"/>
      <c r="AQ178" s="42"/>
    </row>
    <row r="179" spans="1:43" x14ac:dyDescent="0.25">
      <c r="A179" s="53" t="s">
        <v>371</v>
      </c>
      <c r="B179" s="53" t="s">
        <v>372</v>
      </c>
      <c r="C179" s="53" t="s">
        <v>392</v>
      </c>
      <c r="D179" s="54">
        <v>62679009</v>
      </c>
      <c r="E179" s="6">
        <v>45180000</v>
      </c>
      <c r="F179" s="32">
        <f t="shared" si="10"/>
        <v>0.72081548066594348</v>
      </c>
      <c r="G179" s="7">
        <v>0</v>
      </c>
      <c r="H179" s="32">
        <f t="shared" si="11"/>
        <v>0</v>
      </c>
      <c r="I179" s="8"/>
      <c r="J179" s="32">
        <f t="shared" si="12"/>
        <v>0</v>
      </c>
      <c r="K179" s="34">
        <v>12188161</v>
      </c>
      <c r="L179" s="32">
        <f t="shared" si="13"/>
        <v>0.19445363279435385</v>
      </c>
      <c r="M179" s="11">
        <v>1.05</v>
      </c>
      <c r="N179" s="34">
        <v>5310848</v>
      </c>
      <c r="O179" s="32">
        <f t="shared" si="14"/>
        <v>8.4730886539702635E-2</v>
      </c>
      <c r="P179" s="40"/>
      <c r="Q179" s="41"/>
      <c r="R179" s="35"/>
      <c r="S179" s="43"/>
      <c r="T179" s="42"/>
      <c r="U179" s="43"/>
      <c r="V179" s="42"/>
      <c r="W179" s="36"/>
      <c r="X179" s="35"/>
      <c r="Y179" s="36"/>
      <c r="Z179" s="42"/>
      <c r="AA179" s="36"/>
      <c r="AB179" s="42"/>
      <c r="AC179" s="36"/>
      <c r="AD179" s="42"/>
      <c r="AE179" s="36"/>
      <c r="AF179" s="42"/>
      <c r="AG179" s="36"/>
      <c r="AH179" s="42"/>
      <c r="AI179" s="36"/>
      <c r="AJ179" s="42"/>
      <c r="AK179" s="36"/>
      <c r="AL179" s="42"/>
      <c r="AM179" s="36"/>
      <c r="AN179" s="42"/>
      <c r="AO179" s="36"/>
      <c r="AP179" s="42"/>
      <c r="AQ179" s="42"/>
    </row>
    <row r="180" spans="1:43" x14ac:dyDescent="0.25">
      <c r="A180" s="53" t="s">
        <v>373</v>
      </c>
      <c r="B180" s="53" t="s">
        <v>374</v>
      </c>
      <c r="C180" s="53" t="s">
        <v>392</v>
      </c>
      <c r="D180" s="54">
        <v>28641543</v>
      </c>
      <c r="E180" s="6">
        <v>7822571</v>
      </c>
      <c r="F180" s="32">
        <f t="shared" si="10"/>
        <v>0.2731197477733654</v>
      </c>
      <c r="G180" s="7">
        <v>10020440</v>
      </c>
      <c r="H180" s="32">
        <f t="shared" si="11"/>
        <v>0.34985684954193985</v>
      </c>
      <c r="I180" s="8"/>
      <c r="J180" s="32">
        <f t="shared" si="12"/>
        <v>0</v>
      </c>
      <c r="K180" s="34">
        <v>1381709</v>
      </c>
      <c r="L180" s="32">
        <f t="shared" si="13"/>
        <v>4.8241430288863976E-2</v>
      </c>
      <c r="M180" s="11">
        <v>1.0948899999999999</v>
      </c>
      <c r="N180" s="34">
        <v>9416823</v>
      </c>
      <c r="O180" s="32">
        <f t="shared" si="14"/>
        <v>0.32878197239583079</v>
      </c>
      <c r="P180" s="40"/>
      <c r="Q180" s="41"/>
      <c r="R180" s="35"/>
      <c r="S180" s="43"/>
      <c r="T180" s="42"/>
      <c r="U180" s="43"/>
      <c r="V180" s="42"/>
      <c r="W180" s="36"/>
      <c r="X180" s="35"/>
      <c r="Y180" s="36"/>
      <c r="Z180" s="42"/>
      <c r="AA180" s="36"/>
      <c r="AB180" s="42"/>
      <c r="AC180" s="36"/>
      <c r="AD180" s="42"/>
      <c r="AE180" s="36"/>
      <c r="AF180" s="42"/>
      <c r="AG180" s="36"/>
      <c r="AH180" s="42"/>
      <c r="AI180" s="36"/>
      <c r="AJ180" s="42"/>
      <c r="AK180" s="36"/>
      <c r="AL180" s="42"/>
      <c r="AM180" s="36"/>
      <c r="AN180" s="42"/>
      <c r="AO180" s="36"/>
      <c r="AP180" s="42"/>
      <c r="AQ180" s="42"/>
    </row>
    <row r="181" spans="1:43" x14ac:dyDescent="0.25">
      <c r="A181" s="53" t="s">
        <v>375</v>
      </c>
      <c r="B181" s="53" t="s">
        <v>376</v>
      </c>
      <c r="C181" s="53" t="s">
        <v>391</v>
      </c>
      <c r="D181" s="54">
        <v>40437917</v>
      </c>
      <c r="E181" s="6">
        <v>34200000</v>
      </c>
      <c r="F181" s="32">
        <f t="shared" si="10"/>
        <v>0.84574089214338122</v>
      </c>
      <c r="G181" s="7">
        <v>0</v>
      </c>
      <c r="H181" s="32">
        <f t="shared" si="11"/>
        <v>0</v>
      </c>
      <c r="I181" s="8"/>
      <c r="J181" s="32">
        <f t="shared" si="12"/>
        <v>0</v>
      </c>
      <c r="K181" s="34">
        <v>1823327</v>
      </c>
      <c r="L181" s="32">
        <f t="shared" si="13"/>
        <v>4.5089538118395167E-2</v>
      </c>
      <c r="M181" s="11">
        <v>1</v>
      </c>
      <c r="N181" s="34">
        <v>4414590</v>
      </c>
      <c r="O181" s="32">
        <f t="shared" si="14"/>
        <v>0.10916956973822366</v>
      </c>
      <c r="P181" s="40"/>
      <c r="Q181" s="41"/>
      <c r="R181" s="35"/>
      <c r="S181" s="43"/>
      <c r="T181" s="42"/>
      <c r="U181" s="43"/>
      <c r="V181" s="42"/>
      <c r="W181" s="36"/>
      <c r="X181" s="35"/>
      <c r="Y181" s="36"/>
      <c r="Z181" s="42"/>
      <c r="AA181" s="36"/>
      <c r="AB181" s="42"/>
      <c r="AC181" s="36"/>
      <c r="AD181" s="42"/>
      <c r="AE181" s="36"/>
      <c r="AF181" s="42"/>
      <c r="AG181" s="36"/>
      <c r="AH181" s="42"/>
      <c r="AI181" s="36"/>
      <c r="AJ181" s="42"/>
      <c r="AK181" s="36"/>
      <c r="AL181" s="42"/>
      <c r="AM181" s="36"/>
      <c r="AN181" s="42"/>
      <c r="AO181" s="36"/>
      <c r="AP181" s="42"/>
      <c r="AQ181" s="42"/>
    </row>
    <row r="182" spans="1:43" x14ac:dyDescent="0.25">
      <c r="A182" s="53" t="s">
        <v>377</v>
      </c>
      <c r="B182" s="53" t="s">
        <v>378</v>
      </c>
      <c r="C182" s="53" t="s">
        <v>391</v>
      </c>
      <c r="D182" s="54">
        <v>46880627</v>
      </c>
      <c r="E182" s="6">
        <v>22300000</v>
      </c>
      <c r="F182" s="32">
        <f t="shared" si="10"/>
        <v>0.47567623188998731</v>
      </c>
      <c r="G182" s="7">
        <v>0</v>
      </c>
      <c r="H182" s="32">
        <f t="shared" si="11"/>
        <v>0</v>
      </c>
      <c r="I182" s="8"/>
      <c r="J182" s="32">
        <f t="shared" si="12"/>
        <v>0</v>
      </c>
      <c r="K182" s="34">
        <v>9656823</v>
      </c>
      <c r="L182" s="32">
        <f t="shared" si="13"/>
        <v>0.20598749671159475</v>
      </c>
      <c r="M182" s="11">
        <v>1.03</v>
      </c>
      <c r="N182" s="34">
        <v>14923804</v>
      </c>
      <c r="O182" s="32">
        <f t="shared" si="14"/>
        <v>0.31833627139841797</v>
      </c>
      <c r="P182" s="40"/>
      <c r="Q182" s="41"/>
      <c r="R182" s="35"/>
      <c r="S182" s="43"/>
      <c r="T182" s="42"/>
      <c r="U182" s="43"/>
      <c r="V182" s="42"/>
      <c r="W182" s="36"/>
      <c r="X182" s="35"/>
      <c r="Y182" s="36"/>
      <c r="Z182" s="42"/>
      <c r="AA182" s="36"/>
      <c r="AB182" s="42"/>
      <c r="AC182" s="36"/>
      <c r="AD182" s="42"/>
      <c r="AE182" s="36"/>
      <c r="AF182" s="42"/>
      <c r="AG182" s="36"/>
      <c r="AH182" s="42"/>
      <c r="AI182" s="36"/>
      <c r="AJ182" s="42"/>
      <c r="AK182" s="36"/>
      <c r="AL182" s="42"/>
      <c r="AM182" s="36"/>
      <c r="AN182" s="42"/>
      <c r="AO182" s="36"/>
      <c r="AP182" s="42"/>
      <c r="AQ182" s="42"/>
    </row>
    <row r="183" spans="1:43" x14ac:dyDescent="0.25">
      <c r="A183" s="53" t="s">
        <v>379</v>
      </c>
      <c r="B183" s="53" t="s">
        <v>380</v>
      </c>
      <c r="C183" s="53" t="s">
        <v>391</v>
      </c>
      <c r="D183" s="54">
        <v>22769002</v>
      </c>
      <c r="E183" s="6">
        <v>14910000</v>
      </c>
      <c r="F183" s="32">
        <f t="shared" si="10"/>
        <v>0.6548376604297369</v>
      </c>
      <c r="G183" s="7">
        <v>1200000</v>
      </c>
      <c r="H183" s="32">
        <f t="shared" si="11"/>
        <v>5.2703232227745422E-2</v>
      </c>
      <c r="I183" s="8"/>
      <c r="J183" s="32">
        <f t="shared" si="12"/>
        <v>0</v>
      </c>
      <c r="K183" s="34">
        <v>105335</v>
      </c>
      <c r="L183" s="32">
        <f t="shared" si="13"/>
        <v>4.6262458055913031E-3</v>
      </c>
      <c r="M183" s="11">
        <v>1.07569</v>
      </c>
      <c r="N183" s="34">
        <v>6553667</v>
      </c>
      <c r="O183" s="32">
        <f t="shared" si="14"/>
        <v>0.28783286153692639</v>
      </c>
      <c r="P183" s="40"/>
      <c r="Q183" s="41"/>
      <c r="R183" s="35"/>
      <c r="S183" s="43"/>
      <c r="T183" s="42"/>
      <c r="U183" s="43"/>
      <c r="V183" s="42"/>
      <c r="W183" s="36"/>
      <c r="X183" s="35"/>
      <c r="Y183" s="36"/>
      <c r="Z183" s="42"/>
      <c r="AA183" s="36"/>
      <c r="AB183" s="42"/>
      <c r="AC183" s="36"/>
      <c r="AD183" s="42"/>
      <c r="AE183" s="36"/>
      <c r="AF183" s="42"/>
      <c r="AG183" s="36"/>
      <c r="AH183" s="42"/>
      <c r="AI183" s="36"/>
      <c r="AJ183" s="42"/>
      <c r="AK183" s="36"/>
      <c r="AL183" s="42"/>
      <c r="AM183" s="36"/>
      <c r="AN183" s="42"/>
      <c r="AO183" s="36"/>
      <c r="AP183" s="42"/>
      <c r="AQ183" s="42"/>
    </row>
    <row r="184" spans="1:43" x14ac:dyDescent="0.25">
      <c r="A184" s="53" t="s">
        <v>381</v>
      </c>
      <c r="B184" s="53" t="s">
        <v>382</v>
      </c>
      <c r="C184" s="53" t="s">
        <v>392</v>
      </c>
      <c r="D184" s="54">
        <v>10053401</v>
      </c>
      <c r="E184" s="6">
        <v>4221504</v>
      </c>
      <c r="F184" s="32">
        <f t="shared" si="10"/>
        <v>0.41990804902738882</v>
      </c>
      <c r="G184" s="7">
        <v>1385000</v>
      </c>
      <c r="H184" s="32">
        <f t="shared" si="11"/>
        <v>0.13776432472951194</v>
      </c>
      <c r="I184" s="8"/>
      <c r="J184" s="32">
        <f t="shared" si="12"/>
        <v>0</v>
      </c>
      <c r="K184" s="34">
        <v>211968</v>
      </c>
      <c r="L184" s="32">
        <f t="shared" si="13"/>
        <v>2.1084208219686054E-2</v>
      </c>
      <c r="M184" s="11">
        <v>1.0821499999999999</v>
      </c>
      <c r="N184" s="34">
        <v>4234929</v>
      </c>
      <c r="O184" s="32">
        <f t="shared" si="14"/>
        <v>0.4212434180234132</v>
      </c>
      <c r="P184" s="40"/>
      <c r="Q184" s="41"/>
      <c r="R184" s="35"/>
      <c r="S184" s="43"/>
      <c r="T184" s="42"/>
      <c r="U184" s="43"/>
      <c r="V184" s="42"/>
      <c r="W184" s="36"/>
      <c r="X184" s="35"/>
      <c r="Y184" s="36"/>
      <c r="Z184" s="42"/>
      <c r="AA184" s="36"/>
      <c r="AB184" s="42"/>
      <c r="AC184" s="36"/>
      <c r="AD184" s="42"/>
      <c r="AE184" s="36"/>
      <c r="AF184" s="42"/>
      <c r="AG184" s="36"/>
      <c r="AH184" s="42"/>
      <c r="AI184" s="36"/>
      <c r="AJ184" s="42"/>
      <c r="AK184" s="36"/>
      <c r="AL184" s="42"/>
      <c r="AM184" s="36"/>
      <c r="AN184" s="42"/>
      <c r="AO184" s="36"/>
      <c r="AP184" s="42"/>
      <c r="AQ184" s="42"/>
    </row>
    <row r="185" spans="1:43" x14ac:dyDescent="0.25">
      <c r="A185" s="53" t="s">
        <v>383</v>
      </c>
      <c r="B185" s="53" t="s">
        <v>384</v>
      </c>
      <c r="C185" s="53" t="s">
        <v>391</v>
      </c>
      <c r="D185" s="54">
        <v>53321764</v>
      </c>
      <c r="E185" s="6">
        <v>23656781</v>
      </c>
      <c r="F185" s="32">
        <f t="shared" si="10"/>
        <v>0.4436608848874542</v>
      </c>
      <c r="G185" s="7">
        <v>0</v>
      </c>
      <c r="H185" s="32">
        <f t="shared" si="11"/>
        <v>0</v>
      </c>
      <c r="I185" s="8"/>
      <c r="J185" s="32">
        <f t="shared" si="12"/>
        <v>0</v>
      </c>
      <c r="K185" s="34">
        <v>11538461</v>
      </c>
      <c r="L185" s="32">
        <f t="shared" si="13"/>
        <v>0.21639308481992456</v>
      </c>
      <c r="M185" s="11">
        <v>1.08</v>
      </c>
      <c r="N185" s="34">
        <v>18126522</v>
      </c>
      <c r="O185" s="32">
        <f t="shared" si="14"/>
        <v>0.33994603029262122</v>
      </c>
      <c r="P185" s="40"/>
      <c r="Q185" s="41"/>
      <c r="R185" s="35"/>
      <c r="S185" s="43"/>
      <c r="T185" s="42"/>
      <c r="U185" s="43"/>
      <c r="V185" s="42"/>
      <c r="W185" s="36"/>
      <c r="X185" s="35"/>
      <c r="Y185" s="36"/>
      <c r="Z185" s="42"/>
      <c r="AA185" s="36"/>
      <c r="AB185" s="42"/>
      <c r="AC185" s="36"/>
      <c r="AD185" s="42"/>
      <c r="AE185" s="36"/>
      <c r="AF185" s="42"/>
      <c r="AG185" s="36"/>
      <c r="AH185" s="42"/>
      <c r="AI185" s="36"/>
      <c r="AJ185" s="42"/>
      <c r="AK185" s="36"/>
      <c r="AL185" s="42"/>
      <c r="AM185" s="36"/>
      <c r="AN185" s="42"/>
      <c r="AO185" s="36"/>
      <c r="AP185" s="42"/>
      <c r="AQ185" s="42"/>
    </row>
    <row r="186" spans="1:43" x14ac:dyDescent="0.25">
      <c r="A186" s="53" t="s">
        <v>385</v>
      </c>
      <c r="B186" s="53" t="s">
        <v>386</v>
      </c>
      <c r="C186" s="53" t="s">
        <v>391</v>
      </c>
      <c r="D186" s="54">
        <v>6524924</v>
      </c>
      <c r="E186" s="6">
        <v>2311728</v>
      </c>
      <c r="F186" s="32">
        <f t="shared" si="10"/>
        <v>0.35429194271075037</v>
      </c>
      <c r="G186" s="7">
        <v>1732705</v>
      </c>
      <c r="H186" s="32">
        <f t="shared" si="11"/>
        <v>0.26555175202040665</v>
      </c>
      <c r="I186" s="8"/>
      <c r="J186" s="32">
        <f t="shared" si="12"/>
        <v>0</v>
      </c>
      <c r="K186" s="34">
        <v>586932</v>
      </c>
      <c r="L186" s="32">
        <f t="shared" si="13"/>
        <v>8.9952312088232747E-2</v>
      </c>
      <c r="M186" s="11">
        <v>0.95</v>
      </c>
      <c r="N186" s="34">
        <v>1893559</v>
      </c>
      <c r="O186" s="32">
        <f t="shared" si="14"/>
        <v>0.29020399318061024</v>
      </c>
      <c r="P186" s="40"/>
      <c r="Q186" s="41"/>
      <c r="R186" s="35"/>
      <c r="S186" s="43"/>
      <c r="T186" s="42"/>
      <c r="U186" s="43"/>
      <c r="V186" s="42"/>
      <c r="W186" s="36"/>
      <c r="X186" s="35"/>
      <c r="Y186" s="36"/>
      <c r="Z186" s="42"/>
      <c r="AA186" s="36"/>
      <c r="AB186" s="42"/>
      <c r="AC186" s="36"/>
      <c r="AD186" s="42"/>
      <c r="AE186" s="36"/>
      <c r="AF186" s="42"/>
      <c r="AG186" s="36"/>
      <c r="AH186" s="42"/>
      <c r="AI186" s="36"/>
      <c r="AJ186" s="42"/>
      <c r="AK186" s="36"/>
      <c r="AL186" s="42"/>
      <c r="AM186" s="36"/>
      <c r="AN186" s="42"/>
      <c r="AO186" s="36"/>
      <c r="AP186" s="42"/>
      <c r="AQ186" s="42"/>
    </row>
    <row r="187" spans="1:43" x14ac:dyDescent="0.25">
      <c r="A187" s="53" t="s">
        <v>387</v>
      </c>
      <c r="B187" s="53" t="s">
        <v>388</v>
      </c>
      <c r="C187" s="53" t="s">
        <v>391</v>
      </c>
      <c r="D187" s="54">
        <v>14196548</v>
      </c>
      <c r="E187" s="6">
        <v>4064678</v>
      </c>
      <c r="F187" s="32">
        <f t="shared" si="10"/>
        <v>0.28631453223699171</v>
      </c>
      <c r="G187" s="7">
        <v>4375379</v>
      </c>
      <c r="H187" s="32">
        <f t="shared" si="11"/>
        <v>0.30820020472582488</v>
      </c>
      <c r="I187" s="8"/>
      <c r="J187" s="32">
        <f t="shared" si="12"/>
        <v>0</v>
      </c>
      <c r="K187" s="34">
        <v>508640</v>
      </c>
      <c r="L187" s="32">
        <f t="shared" si="13"/>
        <v>3.5828428150279916E-2</v>
      </c>
      <c r="M187" s="11">
        <v>1.08</v>
      </c>
      <c r="N187" s="34">
        <v>5247851</v>
      </c>
      <c r="O187" s="32">
        <f t="shared" si="14"/>
        <v>0.36965683488690348</v>
      </c>
      <c r="P187" s="40"/>
      <c r="Q187" s="41"/>
      <c r="R187" s="35"/>
      <c r="S187" s="43"/>
      <c r="T187" s="42"/>
      <c r="U187" s="43"/>
      <c r="V187" s="42"/>
      <c r="W187" s="36"/>
      <c r="X187" s="35"/>
      <c r="Y187" s="36"/>
      <c r="Z187" s="42"/>
      <c r="AA187" s="36"/>
      <c r="AB187" s="42"/>
      <c r="AC187" s="36"/>
      <c r="AD187" s="42"/>
      <c r="AE187" s="36"/>
      <c r="AF187" s="42"/>
      <c r="AG187" s="36"/>
      <c r="AH187" s="42"/>
      <c r="AI187" s="36"/>
      <c r="AJ187" s="42"/>
      <c r="AK187" s="36"/>
      <c r="AL187" s="42"/>
      <c r="AM187" s="36"/>
      <c r="AN187" s="42"/>
      <c r="AO187" s="36"/>
      <c r="AP187" s="42"/>
      <c r="AQ187" s="42"/>
    </row>
    <row r="188" spans="1:43" x14ac:dyDescent="0.25">
      <c r="A188" s="53" t="s">
        <v>389</v>
      </c>
      <c r="B188" s="53" t="s">
        <v>390</v>
      </c>
      <c r="C188" s="53" t="s">
        <v>391</v>
      </c>
      <c r="D188" s="58">
        <v>20002484</v>
      </c>
      <c r="E188" s="13">
        <v>5730356</v>
      </c>
      <c r="F188" s="33">
        <f t="shared" si="10"/>
        <v>0.28648221890841158</v>
      </c>
      <c r="G188" s="14">
        <v>5576590</v>
      </c>
      <c r="H188" s="33">
        <f t="shared" si="11"/>
        <v>0.27879487367668937</v>
      </c>
      <c r="I188" s="52"/>
      <c r="J188" s="33">
        <f t="shared" si="12"/>
        <v>0</v>
      </c>
      <c r="K188" s="15">
        <v>1743118</v>
      </c>
      <c r="L188" s="33">
        <f t="shared" si="13"/>
        <v>8.7145076581488581E-2</v>
      </c>
      <c r="M188" s="30">
        <v>1.03</v>
      </c>
      <c r="N188" s="15">
        <v>6952420</v>
      </c>
      <c r="O188" s="33">
        <f t="shared" si="14"/>
        <v>0.34757783083341048</v>
      </c>
      <c r="P188" s="40"/>
      <c r="Q188" s="41"/>
      <c r="R188" s="35"/>
      <c r="S188" s="43"/>
      <c r="T188" s="42"/>
      <c r="U188" s="43"/>
      <c r="V188" s="42"/>
      <c r="W188" s="36"/>
      <c r="X188" s="35"/>
      <c r="Y188" s="36"/>
      <c r="Z188" s="42"/>
      <c r="AA188" s="36"/>
      <c r="AB188" s="42"/>
      <c r="AC188" s="36"/>
      <c r="AD188" s="42"/>
      <c r="AE188" s="36"/>
      <c r="AF188" s="42"/>
      <c r="AG188" s="36"/>
      <c r="AH188" s="42"/>
      <c r="AI188" s="36"/>
      <c r="AJ188" s="42"/>
      <c r="AK188" s="36"/>
      <c r="AL188" s="42"/>
      <c r="AM188" s="36"/>
      <c r="AN188" s="42"/>
      <c r="AO188" s="36"/>
      <c r="AP188" s="42"/>
      <c r="AQ188" s="42"/>
    </row>
    <row r="189" spans="1:43" x14ac:dyDescent="0.25">
      <c r="B189" s="16" t="s">
        <v>10</v>
      </c>
      <c r="C189" s="16"/>
      <c r="D189" s="17">
        <f>SUM(D2:D188)</f>
        <v>7209440129.0265999</v>
      </c>
      <c r="E189" s="17">
        <f>SUM(E2:E188)</f>
        <v>2203794606</v>
      </c>
      <c r="F189" s="18"/>
      <c r="G189" s="17">
        <f>SUM(G2:G188)</f>
        <v>1254203896</v>
      </c>
      <c r="H189" s="19"/>
      <c r="I189" s="17">
        <f>SUM(I2:I188)</f>
        <v>102497828</v>
      </c>
      <c r="J189" s="19"/>
      <c r="K189" s="17">
        <f>SUM(K2:K188)</f>
        <v>1083126256.3</v>
      </c>
      <c r="L189" s="10"/>
      <c r="M189" s="20"/>
      <c r="N189" s="17">
        <f>SUM(N2:N188)</f>
        <v>2565817543</v>
      </c>
      <c r="O189" s="18"/>
      <c r="P189" s="40"/>
      <c r="Q189" s="46"/>
      <c r="R189" s="42"/>
      <c r="S189" s="36"/>
      <c r="T189" s="42"/>
      <c r="U189" s="36"/>
      <c r="V189" s="42"/>
      <c r="W189" s="36"/>
      <c r="X189" s="42"/>
      <c r="Y189" s="36"/>
      <c r="Z189" s="42"/>
      <c r="AA189" s="36"/>
      <c r="AB189" s="42"/>
      <c r="AC189" s="36"/>
      <c r="AD189" s="42"/>
      <c r="AE189" s="36"/>
      <c r="AF189" s="42"/>
      <c r="AG189" s="36"/>
      <c r="AH189" s="42"/>
      <c r="AI189" s="36"/>
      <c r="AJ189" s="42"/>
      <c r="AK189" s="36"/>
      <c r="AL189" s="42"/>
      <c r="AM189" s="36"/>
      <c r="AN189" s="42"/>
      <c r="AO189" s="36"/>
      <c r="AP189" s="42"/>
      <c r="AQ189" s="42"/>
    </row>
    <row r="190" spans="1:43" x14ac:dyDescent="0.25">
      <c r="B190" s="16" t="s">
        <v>11</v>
      </c>
      <c r="C190" s="16"/>
      <c r="D190" s="21">
        <f t="shared" ref="D190:O190" si="15">AVERAGE(D2:D188)</f>
        <v>38553155.770195723</v>
      </c>
      <c r="E190" s="21">
        <f t="shared" si="15"/>
        <v>11784997.893048128</v>
      </c>
      <c r="F190" s="18">
        <f t="shared" si="15"/>
        <v>0.31471787327763945</v>
      </c>
      <c r="G190" s="21">
        <f t="shared" si="15"/>
        <v>6706972.7058823528</v>
      </c>
      <c r="H190" s="18">
        <f t="shared" si="15"/>
        <v>0.1613047649242135</v>
      </c>
      <c r="I190" s="21">
        <f t="shared" si="15"/>
        <v>7321273.4285714282</v>
      </c>
      <c r="J190" s="18">
        <f t="shared" si="15"/>
        <v>1.1140307060496723E-2</v>
      </c>
      <c r="K190" s="21">
        <f t="shared" si="15"/>
        <v>5792119.0176470587</v>
      </c>
      <c r="L190" s="18">
        <f t="shared" si="15"/>
        <v>0.16589293571577363</v>
      </c>
      <c r="M190" s="22">
        <f t="shared" si="15"/>
        <v>1.0902928342246001</v>
      </c>
      <c r="N190" s="21">
        <f t="shared" si="15"/>
        <v>13720949.427807488</v>
      </c>
      <c r="O190" s="18">
        <f t="shared" si="15"/>
        <v>0.34694411911103806</v>
      </c>
      <c r="Q190" s="48"/>
      <c r="R190" s="42"/>
      <c r="S190" s="36"/>
      <c r="T190" s="42"/>
      <c r="U190" s="36"/>
      <c r="V190" s="42"/>
      <c r="W190" s="36"/>
      <c r="X190" s="42"/>
      <c r="Y190" s="36"/>
      <c r="Z190" s="42"/>
      <c r="AA190" s="36"/>
      <c r="AB190" s="42"/>
      <c r="AC190" s="36"/>
      <c r="AD190" s="42"/>
      <c r="AE190" s="36"/>
      <c r="AF190" s="42"/>
      <c r="AG190" s="36"/>
      <c r="AH190" s="42"/>
      <c r="AI190" s="36"/>
      <c r="AJ190" s="42"/>
      <c r="AK190" s="36"/>
      <c r="AL190" s="42"/>
      <c r="AM190" s="36"/>
      <c r="AN190" s="42"/>
      <c r="AO190" s="36"/>
      <c r="AP190" s="42"/>
      <c r="AQ190" s="42"/>
    </row>
    <row r="191" spans="1:43" x14ac:dyDescent="0.25">
      <c r="B191" s="16" t="s">
        <v>12</v>
      </c>
      <c r="C191" s="16"/>
      <c r="E191" s="21"/>
      <c r="F191" s="18">
        <f>E189/TOTALTDC</f>
        <v>0.30568179588968314</v>
      </c>
      <c r="H191" s="18">
        <f>G189/TOTALTDC</f>
        <v>0.17396689251226771</v>
      </c>
      <c r="I191" s="21"/>
      <c r="J191" s="18">
        <f>I189/TOTALTDC</f>
        <v>1.4217168901552276E-2</v>
      </c>
      <c r="K191" s="21"/>
      <c r="L191" s="18">
        <f>K189/TOTALTDC</f>
        <v>0.1502372218806734</v>
      </c>
      <c r="M191" s="22"/>
      <c r="N191" s="21"/>
      <c r="O191" s="18">
        <f>N189/TOTALTDC</f>
        <v>0.35589692085374597</v>
      </c>
      <c r="R191" s="42"/>
      <c r="S191" s="36"/>
      <c r="T191" s="42"/>
      <c r="U191" s="36"/>
      <c r="V191" s="42"/>
      <c r="W191" s="36"/>
      <c r="X191" s="42"/>
      <c r="Y191" s="36"/>
      <c r="Z191" s="42"/>
      <c r="AA191" s="36"/>
      <c r="AB191" s="42"/>
      <c r="AC191" s="36"/>
      <c r="AD191" s="42"/>
      <c r="AE191" s="36"/>
      <c r="AF191" s="42"/>
      <c r="AG191" s="36"/>
      <c r="AH191" s="42"/>
      <c r="AI191" s="36"/>
      <c r="AJ191" s="42"/>
      <c r="AK191" s="36"/>
      <c r="AL191" s="42"/>
      <c r="AM191" s="36"/>
      <c r="AN191" s="42"/>
      <c r="AO191" s="36"/>
      <c r="AP191" s="42"/>
      <c r="AQ191" s="42"/>
    </row>
    <row r="192" spans="1:43" ht="2.25" customHeight="1" x14ac:dyDescent="0.25">
      <c r="A192" s="23"/>
      <c r="B192" s="24"/>
      <c r="C192" s="24"/>
      <c r="D192" s="25"/>
      <c r="E192" s="25"/>
      <c r="F192" s="26"/>
      <c r="G192" s="25"/>
      <c r="H192" s="25"/>
      <c r="I192" s="25"/>
      <c r="J192" s="25"/>
      <c r="K192" s="25"/>
      <c r="L192" s="25"/>
      <c r="M192" s="27"/>
      <c r="N192" s="25"/>
      <c r="O192" s="26"/>
      <c r="P192" s="50"/>
      <c r="Q192" s="49"/>
      <c r="R192" s="35"/>
      <c r="S192" s="43"/>
      <c r="T192" s="35"/>
      <c r="U192" s="36"/>
      <c r="V192" s="42"/>
      <c r="W192" s="36"/>
      <c r="X192" s="42"/>
      <c r="Y192" s="36"/>
      <c r="Z192" s="42"/>
      <c r="AA192" s="36"/>
      <c r="AB192" s="42"/>
      <c r="AC192" s="36"/>
      <c r="AD192" s="42"/>
      <c r="AE192" s="36"/>
      <c r="AF192" s="42"/>
      <c r="AG192" s="36"/>
      <c r="AH192" s="42"/>
      <c r="AI192" s="36"/>
      <c r="AJ192" s="42"/>
      <c r="AK192" s="36"/>
      <c r="AL192" s="42"/>
      <c r="AM192" s="36"/>
      <c r="AN192" s="42"/>
      <c r="AO192" s="36"/>
      <c r="AP192" s="42"/>
      <c r="AQ192" s="42"/>
    </row>
    <row r="193" spans="1:43" x14ac:dyDescent="0.25">
      <c r="Q193" s="46"/>
      <c r="R193" s="42"/>
      <c r="S193" s="36"/>
      <c r="T193" s="42"/>
      <c r="U193" s="36"/>
      <c r="V193" s="42"/>
      <c r="W193" s="36"/>
      <c r="X193" s="42"/>
      <c r="Y193" s="36"/>
      <c r="Z193" s="42"/>
      <c r="AA193" s="36"/>
      <c r="AB193" s="42"/>
      <c r="AC193" s="36"/>
      <c r="AD193" s="42"/>
      <c r="AE193" s="36"/>
      <c r="AF193" s="42"/>
      <c r="AG193" s="36"/>
      <c r="AH193" s="42"/>
      <c r="AI193" s="36"/>
      <c r="AJ193" s="42"/>
      <c r="AK193" s="36"/>
      <c r="AL193" s="42"/>
      <c r="AM193" s="36"/>
      <c r="AN193" s="42"/>
      <c r="AO193" s="36"/>
      <c r="AP193" s="42"/>
      <c r="AQ193" s="42"/>
    </row>
    <row r="194" spans="1:43" ht="15" customHeight="1" x14ac:dyDescent="0.25">
      <c r="A194" s="63" t="s">
        <v>17</v>
      </c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R194" s="42"/>
      <c r="S194" s="36"/>
      <c r="T194" s="42"/>
      <c r="U194" s="36"/>
      <c r="V194" s="42"/>
      <c r="W194" s="36"/>
      <c r="X194" s="42"/>
      <c r="Y194" s="36"/>
      <c r="Z194" s="42"/>
      <c r="AA194" s="36"/>
      <c r="AB194" s="42"/>
      <c r="AC194" s="36"/>
      <c r="AD194" s="42"/>
      <c r="AE194" s="36"/>
      <c r="AF194" s="42"/>
      <c r="AG194" s="36"/>
      <c r="AH194" s="42"/>
      <c r="AI194" s="36"/>
      <c r="AJ194" s="42"/>
      <c r="AK194" s="36"/>
      <c r="AL194" s="42"/>
      <c r="AM194" s="36"/>
      <c r="AN194" s="42"/>
      <c r="AO194" s="36"/>
      <c r="AP194" s="42"/>
      <c r="AQ194" s="42"/>
    </row>
    <row r="195" spans="1:43" ht="15" customHeight="1" x14ac:dyDescent="0.2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R195" s="42"/>
      <c r="S195" s="36"/>
      <c r="T195" s="42"/>
      <c r="U195" s="36"/>
      <c r="V195" s="42"/>
      <c r="W195" s="36"/>
      <c r="X195" s="42"/>
      <c r="Y195" s="36"/>
      <c r="Z195" s="42"/>
      <c r="AA195" s="36"/>
      <c r="AB195" s="42"/>
      <c r="AC195" s="36"/>
      <c r="AD195" s="42"/>
      <c r="AE195" s="36"/>
      <c r="AF195" s="42"/>
      <c r="AG195" s="36"/>
      <c r="AH195" s="42"/>
      <c r="AI195" s="36"/>
      <c r="AJ195" s="42"/>
      <c r="AK195" s="36"/>
      <c r="AL195" s="42"/>
      <c r="AM195" s="36"/>
      <c r="AN195" s="42"/>
      <c r="AO195" s="36"/>
      <c r="AP195" s="42"/>
      <c r="AQ195" s="42"/>
    </row>
    <row r="196" spans="1:43" x14ac:dyDescent="0.25">
      <c r="R196" s="42"/>
      <c r="S196" s="36"/>
      <c r="T196" s="42"/>
      <c r="U196" s="36"/>
      <c r="V196" s="42"/>
      <c r="W196" s="36"/>
      <c r="X196" s="42"/>
      <c r="Y196" s="36"/>
      <c r="Z196" s="42"/>
      <c r="AA196" s="36"/>
      <c r="AB196" s="42"/>
      <c r="AC196" s="36"/>
      <c r="AD196" s="42"/>
      <c r="AE196" s="36"/>
      <c r="AF196" s="42"/>
      <c r="AG196" s="36"/>
      <c r="AH196" s="42"/>
      <c r="AI196" s="36"/>
      <c r="AJ196" s="42"/>
      <c r="AK196" s="36"/>
      <c r="AL196" s="42"/>
      <c r="AM196" s="36"/>
      <c r="AN196" s="42"/>
      <c r="AO196" s="36"/>
      <c r="AP196" s="42"/>
      <c r="AQ196" s="42"/>
    </row>
    <row r="197" spans="1:43" x14ac:dyDescent="0.25">
      <c r="E197" s="28"/>
      <c r="G197" s="31"/>
      <c r="I197" s="28"/>
      <c r="R197" s="42"/>
      <c r="S197" s="36"/>
      <c r="T197" s="42"/>
      <c r="U197" s="36"/>
      <c r="V197" s="42"/>
      <c r="W197" s="36"/>
      <c r="X197" s="42"/>
      <c r="Y197" s="36"/>
      <c r="Z197" s="42"/>
      <c r="AA197" s="36"/>
      <c r="AB197" s="42"/>
      <c r="AC197" s="36"/>
      <c r="AD197" s="42"/>
      <c r="AE197" s="36"/>
      <c r="AF197" s="42"/>
      <c r="AG197" s="36"/>
      <c r="AH197" s="42"/>
      <c r="AI197" s="36"/>
      <c r="AJ197" s="42"/>
      <c r="AK197" s="36"/>
      <c r="AL197" s="42"/>
      <c r="AM197" s="36"/>
      <c r="AN197" s="42"/>
      <c r="AO197" s="36"/>
      <c r="AP197" s="42"/>
      <c r="AQ197" s="42"/>
    </row>
    <row r="198" spans="1:43" x14ac:dyDescent="0.25">
      <c r="G198" s="28"/>
      <c r="N198" s="28"/>
      <c r="R198" s="42"/>
      <c r="S198" s="36"/>
      <c r="T198" s="42"/>
      <c r="U198" s="36"/>
      <c r="V198" s="42"/>
      <c r="W198" s="36"/>
      <c r="X198" s="42"/>
      <c r="Y198" s="36"/>
      <c r="Z198" s="42"/>
      <c r="AA198" s="36"/>
      <c r="AB198" s="42"/>
      <c r="AC198" s="36"/>
      <c r="AD198" s="42"/>
      <c r="AE198" s="36"/>
      <c r="AF198" s="42"/>
      <c r="AG198" s="36"/>
      <c r="AH198" s="42"/>
      <c r="AI198" s="36"/>
      <c r="AJ198" s="42"/>
      <c r="AK198" s="36"/>
      <c r="AL198" s="42"/>
      <c r="AM198" s="36"/>
      <c r="AN198" s="42"/>
      <c r="AO198" s="36"/>
      <c r="AP198" s="42"/>
      <c r="AQ198" s="42"/>
    </row>
    <row r="199" spans="1:43" x14ac:dyDescent="0.25">
      <c r="E199" s="31"/>
      <c r="G199" s="31"/>
      <c r="R199" s="42"/>
      <c r="S199" s="36"/>
      <c r="T199" s="42"/>
      <c r="U199" s="36"/>
      <c r="V199" s="42"/>
      <c r="W199" s="36"/>
      <c r="X199" s="42"/>
      <c r="Y199" s="36"/>
      <c r="Z199" s="42"/>
      <c r="AA199" s="36"/>
      <c r="AB199" s="42"/>
      <c r="AC199" s="36"/>
      <c r="AD199" s="42"/>
      <c r="AE199" s="36"/>
      <c r="AF199" s="42"/>
      <c r="AG199" s="36"/>
      <c r="AH199" s="42"/>
      <c r="AI199" s="36"/>
      <c r="AJ199" s="42"/>
      <c r="AK199" s="36"/>
      <c r="AL199" s="42"/>
      <c r="AM199" s="36"/>
      <c r="AN199" s="42"/>
      <c r="AO199" s="36"/>
      <c r="AP199" s="42"/>
      <c r="AQ199" s="42"/>
    </row>
    <row r="200" spans="1:43" x14ac:dyDescent="0.25">
      <c r="R200" s="42"/>
      <c r="S200" s="36"/>
      <c r="T200" s="42"/>
      <c r="U200" s="36"/>
      <c r="V200" s="42"/>
      <c r="W200" s="36"/>
      <c r="X200" s="42"/>
      <c r="Y200" s="36"/>
      <c r="Z200" s="42"/>
      <c r="AA200" s="36"/>
      <c r="AB200" s="42"/>
      <c r="AC200" s="36"/>
      <c r="AD200" s="42"/>
      <c r="AE200" s="36"/>
      <c r="AF200" s="42"/>
      <c r="AG200" s="36"/>
      <c r="AH200" s="42"/>
      <c r="AI200" s="36"/>
      <c r="AJ200" s="42"/>
      <c r="AK200" s="36"/>
      <c r="AL200" s="42"/>
      <c r="AM200" s="36"/>
      <c r="AN200" s="42"/>
      <c r="AO200" s="36"/>
      <c r="AP200" s="42"/>
      <c r="AQ200" s="42"/>
    </row>
    <row r="201" spans="1:43" x14ac:dyDescent="0.25">
      <c r="R201" s="42"/>
      <c r="S201" s="36"/>
      <c r="T201" s="42"/>
      <c r="U201" s="36"/>
      <c r="V201" s="42"/>
      <c r="W201" s="36"/>
      <c r="X201" s="42"/>
      <c r="Y201" s="36"/>
      <c r="Z201" s="42"/>
      <c r="AA201" s="36"/>
      <c r="AB201" s="42"/>
      <c r="AC201" s="36"/>
      <c r="AD201" s="42"/>
      <c r="AE201" s="36"/>
      <c r="AF201" s="42"/>
      <c r="AG201" s="36"/>
      <c r="AH201" s="42"/>
      <c r="AI201" s="36"/>
      <c r="AJ201" s="42"/>
      <c r="AK201" s="36"/>
      <c r="AL201" s="42"/>
      <c r="AM201" s="36"/>
      <c r="AN201" s="42"/>
      <c r="AO201" s="36"/>
      <c r="AP201" s="42"/>
      <c r="AQ201" s="42"/>
    </row>
  </sheetData>
  <sortState ref="A2:D106">
    <sortCondition ref="A2:A106"/>
  </sortState>
  <mergeCells count="2">
    <mergeCell ref="A194:O194"/>
    <mergeCell ref="A195:O195"/>
  </mergeCells>
  <printOptions horizontalCentered="1"/>
  <pageMargins left="0.5" right="0.5" top="0.75" bottom="0.75" header="0.3" footer="0.3"/>
  <pageSetup scale="49" fitToHeight="3" orientation="landscape" r:id="rId1"/>
  <headerFooter>
    <oddHeader>&amp;C&amp;"Times New Roman,Bold"&amp;12CALIFORNIA TAX CREDIT ALLOCATION COMMITTEE
Financing Breakdown for 2016 4% Allocations</oddHeader>
    <oddFooter>&amp;C&amp;"Times New Roman,Regular"&amp;10Page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4% financing</vt:lpstr>
      <vt:lpstr>'4% financing'!Print_Area</vt:lpstr>
      <vt:lpstr>'4%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Avila, Rose</cp:lastModifiedBy>
  <cp:lastPrinted>2018-03-19T19:55:44Z</cp:lastPrinted>
  <dcterms:created xsi:type="dcterms:W3CDTF">2013-03-05T18:46:27Z</dcterms:created>
  <dcterms:modified xsi:type="dcterms:W3CDTF">2018-03-19T21:29:51Z</dcterms:modified>
</cp:coreProperties>
</file>