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nnual Reports\2018 Annual Report\"/>
    </mc:Choice>
  </mc:AlternateContent>
  <bookViews>
    <workbookView xWindow="-540" yWindow="-300" windowWidth="10800" windowHeight="11760"/>
  </bookViews>
  <sheets>
    <sheet name="4% financing" sheetId="1" r:id="rId1"/>
  </sheets>
  <definedNames>
    <definedName name="_xlnm._FilterDatabase" localSheetId="0" hidden="1">'4% financing'!$A$1:$S$136</definedName>
    <definedName name="_xlnm.Print_Area" localSheetId="0">'4% financing'!$A$1:$S$144</definedName>
    <definedName name="_xlnm.Print_Titles" localSheetId="0">'4% financing'!$1:$1</definedName>
    <definedName name="TOTALTDC">'4% financing'!$H$137</definedName>
    <definedName name="TOTAverage">'4% financing'!$H$138</definedName>
  </definedNames>
  <calcPr calcId="152511"/>
</workbook>
</file>

<file path=xl/calcChain.xml><?xml version="1.0" encoding="utf-8"?>
<calcChain xmlns="http://schemas.openxmlformats.org/spreadsheetml/2006/main">
  <c r="G137" i="1" l="1"/>
  <c r="F137" i="1"/>
  <c r="H137" i="1"/>
  <c r="I137" i="1"/>
  <c r="M137" i="1"/>
  <c r="H138" i="1"/>
  <c r="I138" i="1"/>
  <c r="M138" i="1"/>
  <c r="Q138" i="1"/>
  <c r="R138" i="1"/>
  <c r="R137" i="1"/>
  <c r="P50" i="1" l="1"/>
  <c r="N50" i="1"/>
  <c r="L50" i="1"/>
  <c r="J50" i="1"/>
  <c r="P49" i="1"/>
  <c r="N49" i="1"/>
  <c r="L49" i="1"/>
  <c r="J49" i="1"/>
  <c r="P48" i="1"/>
  <c r="N48" i="1"/>
  <c r="L48" i="1"/>
  <c r="J48" i="1"/>
  <c r="P47" i="1"/>
  <c r="N47" i="1"/>
  <c r="L47" i="1"/>
  <c r="J47" i="1"/>
  <c r="P46" i="1"/>
  <c r="N46" i="1"/>
  <c r="L46" i="1"/>
  <c r="J46" i="1"/>
  <c r="P45" i="1"/>
  <c r="N45" i="1"/>
  <c r="L45" i="1"/>
  <c r="J45" i="1"/>
  <c r="P44" i="1"/>
  <c r="N44" i="1"/>
  <c r="L44" i="1"/>
  <c r="J44" i="1"/>
  <c r="P43" i="1"/>
  <c r="N43" i="1"/>
  <c r="L43" i="1"/>
  <c r="J43" i="1"/>
  <c r="S42" i="1"/>
  <c r="P42" i="1"/>
  <c r="N42" i="1"/>
  <c r="L42" i="1"/>
  <c r="J42" i="1"/>
  <c r="P41" i="1"/>
  <c r="N41" i="1"/>
  <c r="L41" i="1"/>
  <c r="J41" i="1"/>
  <c r="S40" i="1"/>
  <c r="P40" i="1"/>
  <c r="N40" i="1"/>
  <c r="L40" i="1"/>
  <c r="J40" i="1"/>
  <c r="S39" i="1"/>
  <c r="P39" i="1"/>
  <c r="N39" i="1"/>
  <c r="L39" i="1"/>
  <c r="J39" i="1"/>
  <c r="S41" i="1"/>
  <c r="S131" i="1"/>
  <c r="P131" i="1"/>
  <c r="N131" i="1"/>
  <c r="L131" i="1"/>
  <c r="J131" i="1"/>
  <c r="S132" i="1"/>
  <c r="P132" i="1"/>
  <c r="N132" i="1"/>
  <c r="L132" i="1"/>
  <c r="J132" i="1"/>
  <c r="S136" i="1"/>
  <c r="P136" i="1"/>
  <c r="N136" i="1"/>
  <c r="L136" i="1"/>
  <c r="J136" i="1"/>
  <c r="S135" i="1"/>
  <c r="P135" i="1"/>
  <c r="N135" i="1"/>
  <c r="L135" i="1"/>
  <c r="J135" i="1"/>
  <c r="S134" i="1"/>
  <c r="P134" i="1"/>
  <c r="N134" i="1"/>
  <c r="L134" i="1"/>
  <c r="J134" i="1"/>
  <c r="S133" i="1"/>
  <c r="P133" i="1"/>
  <c r="N133" i="1"/>
  <c r="L133" i="1"/>
  <c r="J133" i="1"/>
  <c r="S57" i="1"/>
  <c r="S56" i="1"/>
  <c r="S55" i="1"/>
  <c r="S53" i="1"/>
  <c r="S54" i="1"/>
  <c r="J53" i="1"/>
  <c r="L53" i="1"/>
  <c r="N53" i="1"/>
  <c r="P53" i="1"/>
  <c r="J54" i="1"/>
  <c r="L54" i="1"/>
  <c r="N54" i="1"/>
  <c r="P54" i="1"/>
  <c r="J55" i="1"/>
  <c r="L55" i="1"/>
  <c r="N55" i="1"/>
  <c r="P55" i="1"/>
  <c r="J56" i="1"/>
  <c r="L56" i="1"/>
  <c r="N56" i="1"/>
  <c r="P56" i="1"/>
  <c r="J57" i="1"/>
  <c r="L57" i="1"/>
  <c r="N57" i="1"/>
  <c r="P57" i="1"/>
  <c r="S52" i="1"/>
  <c r="P52" i="1"/>
  <c r="N52" i="1"/>
  <c r="L52" i="1"/>
  <c r="J52" i="1"/>
  <c r="S43" i="1"/>
  <c r="S44" i="1"/>
  <c r="S45" i="1"/>
  <c r="S46" i="1"/>
  <c r="S47" i="1"/>
  <c r="S48" i="1"/>
  <c r="S49" i="1"/>
  <c r="S50" i="1"/>
  <c r="S51" i="1"/>
  <c r="P51" i="1"/>
  <c r="N51" i="1"/>
  <c r="L51" i="1"/>
  <c r="J51" i="1"/>
  <c r="J38" i="1"/>
  <c r="P27" i="1"/>
  <c r="P28" i="1"/>
  <c r="P29" i="1"/>
  <c r="P30" i="1"/>
  <c r="P31" i="1"/>
  <c r="P32" i="1"/>
  <c r="P33" i="1"/>
  <c r="P34" i="1"/>
  <c r="P35" i="1"/>
  <c r="P36" i="1"/>
  <c r="P37" i="1"/>
  <c r="P38" i="1"/>
  <c r="S27" i="1"/>
  <c r="S28" i="1"/>
  <c r="S29" i="1"/>
  <c r="S30" i="1"/>
  <c r="S31" i="1"/>
  <c r="S32" i="1"/>
  <c r="S33" i="1"/>
  <c r="S34" i="1"/>
  <c r="S35" i="1"/>
  <c r="S36" i="1"/>
  <c r="S37" i="1"/>
  <c r="S38" i="1"/>
  <c r="N27" i="1"/>
  <c r="N28" i="1"/>
  <c r="N29" i="1"/>
  <c r="N30" i="1"/>
  <c r="N31" i="1"/>
  <c r="N32" i="1"/>
  <c r="N33" i="1"/>
  <c r="N34" i="1"/>
  <c r="N35" i="1"/>
  <c r="N36" i="1"/>
  <c r="N37" i="1"/>
  <c r="N38" i="1"/>
  <c r="L27" i="1"/>
  <c r="L28" i="1"/>
  <c r="L29" i="1"/>
  <c r="L30" i="1"/>
  <c r="L31" i="1"/>
  <c r="L32" i="1"/>
  <c r="L33" i="1"/>
  <c r="L34" i="1"/>
  <c r="L35" i="1"/>
  <c r="L36" i="1"/>
  <c r="L37" i="1"/>
  <c r="L38" i="1"/>
  <c r="J27" i="1"/>
  <c r="J28" i="1"/>
  <c r="J29" i="1"/>
  <c r="J30" i="1"/>
  <c r="J31" i="1"/>
  <c r="J32" i="1"/>
  <c r="J33" i="1"/>
  <c r="J34" i="1"/>
  <c r="J35" i="1"/>
  <c r="J36" i="1"/>
  <c r="J37" i="1"/>
  <c r="L14" i="1"/>
  <c r="P11" i="1"/>
  <c r="L6" i="1"/>
  <c r="J3" i="1"/>
  <c r="L3" i="1"/>
  <c r="N3" i="1"/>
  <c r="P3" i="1"/>
  <c r="S3" i="1"/>
  <c r="J4" i="1"/>
  <c r="L4" i="1"/>
  <c r="N4" i="1"/>
  <c r="P4" i="1"/>
  <c r="S4" i="1"/>
  <c r="J5" i="1"/>
  <c r="N5" i="1"/>
  <c r="P5" i="1"/>
  <c r="S5" i="1"/>
  <c r="J6" i="1"/>
  <c r="N6" i="1"/>
  <c r="P6" i="1"/>
  <c r="S6" i="1"/>
  <c r="J7" i="1"/>
  <c r="L7" i="1"/>
  <c r="N7" i="1"/>
  <c r="P7" i="1"/>
  <c r="S7" i="1"/>
  <c r="J8" i="1"/>
  <c r="L8" i="1"/>
  <c r="N8" i="1"/>
  <c r="P8" i="1"/>
  <c r="S8" i="1"/>
  <c r="J9" i="1"/>
  <c r="L9" i="1"/>
  <c r="N9" i="1"/>
  <c r="P9" i="1"/>
  <c r="S9" i="1"/>
  <c r="J10" i="1"/>
  <c r="L10" i="1"/>
  <c r="N10" i="1"/>
  <c r="P10" i="1"/>
  <c r="S10" i="1"/>
  <c r="J11" i="1"/>
  <c r="L11" i="1"/>
  <c r="N11" i="1"/>
  <c r="S11" i="1"/>
  <c r="J12" i="1"/>
  <c r="L12" i="1"/>
  <c r="N12" i="1"/>
  <c r="P12" i="1"/>
  <c r="S12" i="1"/>
  <c r="J13" i="1"/>
  <c r="L13" i="1"/>
  <c r="N13" i="1"/>
  <c r="S13" i="1"/>
  <c r="J14" i="1"/>
  <c r="N14" i="1"/>
  <c r="P14" i="1"/>
  <c r="S14" i="1"/>
  <c r="J15" i="1"/>
  <c r="L15" i="1"/>
  <c r="N15" i="1"/>
  <c r="P15" i="1"/>
  <c r="S15" i="1"/>
  <c r="J16" i="1"/>
  <c r="L16" i="1"/>
  <c r="N16" i="1"/>
  <c r="P16" i="1"/>
  <c r="S16" i="1"/>
  <c r="J17" i="1"/>
  <c r="L17" i="1"/>
  <c r="N17" i="1"/>
  <c r="P17" i="1"/>
  <c r="S17" i="1"/>
  <c r="J18" i="1"/>
  <c r="L18" i="1"/>
  <c r="N18" i="1"/>
  <c r="P18" i="1"/>
  <c r="S18" i="1"/>
  <c r="J19" i="1"/>
  <c r="L19" i="1"/>
  <c r="N19" i="1"/>
  <c r="P19" i="1"/>
  <c r="S19" i="1"/>
  <c r="J20" i="1"/>
  <c r="L20" i="1"/>
  <c r="N20" i="1"/>
  <c r="P20" i="1"/>
  <c r="S20" i="1"/>
  <c r="J21" i="1"/>
  <c r="L21" i="1"/>
  <c r="N21" i="1"/>
  <c r="P21" i="1"/>
  <c r="S21" i="1"/>
  <c r="J22" i="1"/>
  <c r="L22" i="1"/>
  <c r="N22" i="1"/>
  <c r="P22" i="1"/>
  <c r="S22" i="1"/>
  <c r="J23" i="1"/>
  <c r="L23" i="1"/>
  <c r="N23" i="1"/>
  <c r="P23" i="1"/>
  <c r="S23" i="1"/>
  <c r="J24" i="1"/>
  <c r="L24" i="1"/>
  <c r="N24" i="1"/>
  <c r="P24" i="1"/>
  <c r="S24" i="1"/>
  <c r="J25" i="1"/>
  <c r="L25" i="1"/>
  <c r="N25" i="1"/>
  <c r="P25" i="1"/>
  <c r="S25" i="1"/>
  <c r="J26" i="1"/>
  <c r="L26" i="1"/>
  <c r="N26" i="1"/>
  <c r="P26" i="1"/>
  <c r="S26" i="1"/>
  <c r="S58" i="1"/>
  <c r="P58" i="1"/>
  <c r="N58" i="1"/>
  <c r="L58" i="1"/>
  <c r="J58" i="1"/>
  <c r="P85" i="1"/>
  <c r="L83" i="1"/>
  <c r="P83" i="1"/>
  <c r="L85" i="1"/>
  <c r="J85" i="1"/>
  <c r="N85" i="1"/>
  <c r="N83" i="1"/>
  <c r="J83" i="1"/>
  <c r="J82" i="1"/>
  <c r="P82" i="1"/>
  <c r="L82" i="1"/>
  <c r="N82" i="1"/>
  <c r="J104" i="1"/>
  <c r="L77" i="1"/>
  <c r="P73" i="1"/>
  <c r="N73" i="1"/>
  <c r="L73" i="1"/>
  <c r="J73" i="1"/>
  <c r="P72" i="1"/>
  <c r="N72" i="1"/>
  <c r="L72" i="1"/>
  <c r="J72" i="1"/>
  <c r="P71" i="1"/>
  <c r="N71" i="1"/>
  <c r="L71" i="1"/>
  <c r="J71" i="1"/>
  <c r="P70" i="1"/>
  <c r="N70" i="1"/>
  <c r="L70" i="1"/>
  <c r="J70" i="1"/>
  <c r="N69" i="1"/>
  <c r="L69" i="1"/>
  <c r="J69" i="1"/>
  <c r="P68" i="1"/>
  <c r="N68" i="1"/>
  <c r="L68" i="1"/>
  <c r="J68" i="1"/>
  <c r="P63" i="1"/>
  <c r="J74" i="1"/>
  <c r="L74" i="1"/>
  <c r="N74" i="1"/>
  <c r="P74" i="1"/>
  <c r="S74" i="1"/>
  <c r="J75" i="1"/>
  <c r="L75" i="1"/>
  <c r="N75" i="1"/>
  <c r="P75" i="1"/>
  <c r="S75" i="1"/>
  <c r="J76" i="1"/>
  <c r="L76" i="1"/>
  <c r="N76" i="1"/>
  <c r="P76" i="1"/>
  <c r="S76" i="1"/>
  <c r="J77" i="1"/>
  <c r="N77" i="1"/>
  <c r="P77" i="1"/>
  <c r="S77" i="1"/>
  <c r="J78" i="1"/>
  <c r="L78" i="1"/>
  <c r="N78" i="1"/>
  <c r="P78" i="1"/>
  <c r="S78" i="1"/>
  <c r="J79" i="1"/>
  <c r="L79" i="1"/>
  <c r="N79" i="1"/>
  <c r="P79" i="1"/>
  <c r="S79" i="1"/>
  <c r="J80" i="1"/>
  <c r="L80" i="1"/>
  <c r="N80" i="1"/>
  <c r="P80" i="1"/>
  <c r="S80" i="1"/>
  <c r="J81" i="1"/>
  <c r="L81" i="1"/>
  <c r="N81" i="1"/>
  <c r="S81" i="1"/>
  <c r="S82" i="1"/>
  <c r="L60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S59" i="1"/>
  <c r="S60" i="1"/>
  <c r="S61" i="1"/>
  <c r="S62" i="1"/>
  <c r="S63" i="1"/>
  <c r="S65" i="1"/>
  <c r="S66" i="1"/>
  <c r="S67" i="1"/>
  <c r="S68" i="1"/>
  <c r="S69" i="1"/>
  <c r="S70" i="1"/>
  <c r="S71" i="1"/>
  <c r="S72" i="1"/>
  <c r="S73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2" i="1"/>
  <c r="P59" i="1"/>
  <c r="P60" i="1"/>
  <c r="P61" i="1"/>
  <c r="P62" i="1"/>
  <c r="P65" i="1"/>
  <c r="P66" i="1"/>
  <c r="P67" i="1"/>
  <c r="P84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6" i="1"/>
  <c r="P127" i="1"/>
  <c r="P128" i="1"/>
  <c r="P129" i="1"/>
  <c r="P130" i="1"/>
  <c r="N59" i="1"/>
  <c r="N60" i="1"/>
  <c r="N61" i="1"/>
  <c r="N62" i="1"/>
  <c r="N63" i="1"/>
  <c r="N64" i="1"/>
  <c r="N65" i="1"/>
  <c r="N66" i="1"/>
  <c r="N67" i="1"/>
  <c r="N84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2" i="1"/>
  <c r="L59" i="1"/>
  <c r="L61" i="1"/>
  <c r="L62" i="1"/>
  <c r="L63" i="1"/>
  <c r="L65" i="1"/>
  <c r="L66" i="1"/>
  <c r="L67" i="1"/>
  <c r="L84" i="1"/>
  <c r="L86" i="1"/>
  <c r="L87" i="1"/>
  <c r="L88" i="1"/>
  <c r="L89" i="1"/>
  <c r="L90" i="1"/>
  <c r="L91" i="1"/>
  <c r="L92" i="1"/>
  <c r="L93" i="1"/>
  <c r="L94" i="1"/>
  <c r="L95" i="1"/>
  <c r="L2" i="1"/>
  <c r="J59" i="1"/>
  <c r="J60" i="1"/>
  <c r="J61" i="1"/>
  <c r="J62" i="1"/>
  <c r="J63" i="1"/>
  <c r="J64" i="1"/>
  <c r="J65" i="1"/>
  <c r="J66" i="1"/>
  <c r="J67" i="1"/>
  <c r="J84" i="1"/>
  <c r="J86" i="1"/>
  <c r="J87" i="1"/>
  <c r="J88" i="1"/>
  <c r="J89" i="1"/>
  <c r="J90" i="1"/>
  <c r="J91" i="1"/>
  <c r="J92" i="1"/>
  <c r="J93" i="1"/>
  <c r="J94" i="1"/>
  <c r="J95" i="1"/>
  <c r="J2" i="1"/>
  <c r="P64" i="1"/>
  <c r="S64" i="1"/>
  <c r="L64" i="1"/>
  <c r="K137" i="1" l="1"/>
  <c r="L139" i="1" s="1"/>
  <c r="K138" i="1"/>
  <c r="O137" i="1"/>
  <c r="P139" i="1" s="1"/>
  <c r="O138" i="1"/>
  <c r="J138" i="1"/>
  <c r="N138" i="1"/>
  <c r="S138" i="1"/>
  <c r="L5" i="1"/>
  <c r="L138" i="1" s="1"/>
  <c r="P81" i="1"/>
  <c r="P13" i="1"/>
  <c r="P125" i="1"/>
  <c r="P2" i="1"/>
  <c r="P69" i="1"/>
  <c r="N139" i="1"/>
  <c r="S139" i="1"/>
  <c r="J139" i="1"/>
  <c r="P138" i="1" l="1"/>
</calcChain>
</file>

<file path=xl/sharedStrings.xml><?xml version="1.0" encoding="utf-8"?>
<sst xmlns="http://schemas.openxmlformats.org/spreadsheetml/2006/main" count="699" uniqueCount="384">
  <si>
    <t>TCAC #</t>
  </si>
  <si>
    <t>Project Name</t>
  </si>
  <si>
    <t>Current Financing as % of TDC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</si>
  <si>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</si>
  <si>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</si>
  <si>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</si>
  <si>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</si>
  <si>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</si>
  <si>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Investor Equity as % of TDC</t>
  </si>
  <si>
    <t>Total</t>
  </si>
  <si>
    <t>Average</t>
  </si>
  <si>
    <t>Weighted Average</t>
  </si>
  <si>
    <t>Total Development Cost (TDC)*</t>
  </si>
  <si>
    <t>Tax Credit Investor Equity</t>
  </si>
  <si>
    <t>Current Payment Financing/Tax-Exempt Bond Financing</t>
  </si>
  <si>
    <t>Construction Type</t>
  </si>
  <si>
    <t>*For some projects, Total Development Cost and Funding Sources may reflect minor adjustments made after the application was received.</t>
  </si>
  <si>
    <t>Deferred Govt Financing</t>
  </si>
  <si>
    <t>New Construction</t>
  </si>
  <si>
    <t>Total Units</t>
  </si>
  <si>
    <t>Low Income Units</t>
  </si>
  <si>
    <t xml:space="preserve">City </t>
  </si>
  <si>
    <t>County</t>
  </si>
  <si>
    <t>San Diego</t>
  </si>
  <si>
    <t>Santa Clara</t>
  </si>
  <si>
    <t>Los Angeles</t>
  </si>
  <si>
    <t>San Francisco</t>
  </si>
  <si>
    <t>Gilroy</t>
  </si>
  <si>
    <t>San Bernardino</t>
  </si>
  <si>
    <t>CA-18-700</t>
  </si>
  <si>
    <t>CA-18-702</t>
  </si>
  <si>
    <t>CA-18-701</t>
  </si>
  <si>
    <t>Dorothy Day Community</t>
  </si>
  <si>
    <t>Acquisition and Rehabilitation</t>
  </si>
  <si>
    <t>CA-18-703</t>
  </si>
  <si>
    <t>CA-18-704</t>
  </si>
  <si>
    <t>CA-18-705</t>
  </si>
  <si>
    <t>CA-18-706</t>
  </si>
  <si>
    <t>CA-18-707</t>
  </si>
  <si>
    <t>CA-18-708</t>
  </si>
  <si>
    <t>CA-18-709</t>
  </si>
  <si>
    <t>CA-18-736</t>
  </si>
  <si>
    <t>CA-18-737</t>
  </si>
  <si>
    <t>CA-18-738</t>
  </si>
  <si>
    <t>CA-18-739</t>
  </si>
  <si>
    <t>CA-18-740</t>
  </si>
  <si>
    <t>CA-18-741</t>
  </si>
  <si>
    <t>CA-18-742</t>
  </si>
  <si>
    <t>CA-18-743</t>
  </si>
  <si>
    <t>CA-18-744</t>
  </si>
  <si>
    <t>CA-18-745</t>
  </si>
  <si>
    <t>CA-18-746</t>
  </si>
  <si>
    <t>CA-18-747</t>
  </si>
  <si>
    <t>CA-18-748</t>
  </si>
  <si>
    <t>CA-18-749</t>
  </si>
  <si>
    <t>CA-18-750</t>
  </si>
  <si>
    <t>CA-18-751</t>
  </si>
  <si>
    <t>CA-18-752</t>
  </si>
  <si>
    <t>CA-18-753</t>
  </si>
  <si>
    <t>CA-18-754</t>
  </si>
  <si>
    <t>CA-18-755</t>
  </si>
  <si>
    <t>CA-18-756</t>
  </si>
  <si>
    <t>CA-18-757</t>
  </si>
  <si>
    <t>CA-18-758</t>
  </si>
  <si>
    <t>CA-18-759</t>
  </si>
  <si>
    <t>CA-18-760</t>
  </si>
  <si>
    <t>CA-18-761</t>
  </si>
  <si>
    <t>CA-18-762</t>
  </si>
  <si>
    <t>CA-18-764</t>
  </si>
  <si>
    <t>CA-18-766</t>
  </si>
  <si>
    <t>CA-18-767</t>
  </si>
  <si>
    <t>CA-18-768</t>
  </si>
  <si>
    <t>CA-18-769</t>
  </si>
  <si>
    <t>CA-18-771</t>
  </si>
  <si>
    <t>CA-18-772</t>
  </si>
  <si>
    <t>CA-18-773</t>
  </si>
  <si>
    <t>CA-18-775</t>
  </si>
  <si>
    <t>CA-18-776</t>
  </si>
  <si>
    <t>CA-18-777</t>
  </si>
  <si>
    <t>CA-18-778</t>
  </si>
  <si>
    <t>CA-18-779</t>
  </si>
  <si>
    <t>CA-18-780</t>
  </si>
  <si>
    <t>CA-18-781</t>
  </si>
  <si>
    <t>CA-18-782</t>
  </si>
  <si>
    <t>CA-18-783</t>
  </si>
  <si>
    <t>CA-18-784</t>
  </si>
  <si>
    <t>CA-18-785</t>
  </si>
  <si>
    <t>CA-18-788</t>
  </si>
  <si>
    <t>CA-18-789</t>
  </si>
  <si>
    <t>CA-18-792</t>
  </si>
  <si>
    <t>CA-18-794</t>
  </si>
  <si>
    <t>CA-18-795</t>
  </si>
  <si>
    <t>CA-18-796</t>
  </si>
  <si>
    <t>One Church Street Apartments</t>
  </si>
  <si>
    <t>McCadden Plaza Youth Housing</t>
  </si>
  <si>
    <t>Monterey Gateway Apartments</t>
  </si>
  <si>
    <t>Carlton Villas Apartments</t>
  </si>
  <si>
    <t>Westgate Gardens Apartments</t>
  </si>
  <si>
    <t>Bigby Villa Apartments</t>
  </si>
  <si>
    <t>Pioneer Park Plaza</t>
  </si>
  <si>
    <t>The Greenery Apartments</t>
  </si>
  <si>
    <t>Santee</t>
  </si>
  <si>
    <t xml:space="preserve">Fresno </t>
  </si>
  <si>
    <t>Woodland</t>
  </si>
  <si>
    <t>Yolo</t>
  </si>
  <si>
    <t>CA-18-710</t>
  </si>
  <si>
    <t>CA-18-711</t>
  </si>
  <si>
    <t>CA-18-712</t>
  </si>
  <si>
    <t>CA-18-713</t>
  </si>
  <si>
    <t>CA-18-715</t>
  </si>
  <si>
    <t>CA-18-716</t>
  </si>
  <si>
    <t>CA-18-720</t>
  </si>
  <si>
    <t>CA-18-721</t>
  </si>
  <si>
    <t>CA-18-722</t>
  </si>
  <si>
    <t>CA-18-723</t>
  </si>
  <si>
    <t>CA-18-724</t>
  </si>
  <si>
    <t>CA-18-725</t>
  </si>
  <si>
    <t>CA-18-726</t>
  </si>
  <si>
    <t>CA-18-729</t>
  </si>
  <si>
    <t>CA-18-731</t>
  </si>
  <si>
    <t>CA-18-732</t>
  </si>
  <si>
    <t>CA-18-735</t>
  </si>
  <si>
    <t>The Hope on Alvarado Apartments</t>
  </si>
  <si>
    <t>Maple &amp; Main Apartments</t>
  </si>
  <si>
    <t>Hayward</t>
  </si>
  <si>
    <t>Alameda</t>
  </si>
  <si>
    <t>Blue Mountain Terrace</t>
  </si>
  <si>
    <t>Winters</t>
  </si>
  <si>
    <t>LA78</t>
  </si>
  <si>
    <t>Kristen Court Apartments II</t>
  </si>
  <si>
    <t>Live Oak</t>
  </si>
  <si>
    <t>Sutter</t>
  </si>
  <si>
    <t>Arroyo Del Camino II</t>
  </si>
  <si>
    <t>Avenal</t>
  </si>
  <si>
    <t>Kings</t>
  </si>
  <si>
    <t>Pioneer Gardens Apartments</t>
  </si>
  <si>
    <t>Santa Fe Springs</t>
  </si>
  <si>
    <t>Claremont Village Apartments</t>
  </si>
  <si>
    <t>Claremont</t>
  </si>
  <si>
    <t>SP7</t>
  </si>
  <si>
    <t>New Construction (82 units) &amp; Acquisition and Rehabilitation (18 units)</t>
  </si>
  <si>
    <t>Sunset Creek Apartments</t>
  </si>
  <si>
    <t>Fairfield</t>
  </si>
  <si>
    <t>Solano</t>
  </si>
  <si>
    <t>Southwind Court Apartments</t>
  </si>
  <si>
    <t>Sacramento</t>
  </si>
  <si>
    <t>Curtis Johnson Apartments</t>
  </si>
  <si>
    <t>Creekside</t>
  </si>
  <si>
    <t xml:space="preserve">New Construction </t>
  </si>
  <si>
    <t>Davis</t>
  </si>
  <si>
    <t>Crossings on Monterey</t>
  </si>
  <si>
    <t>Morgan Hill</t>
  </si>
  <si>
    <t>Oakland</t>
  </si>
  <si>
    <t>Westlake Christian Terrace West</t>
  </si>
  <si>
    <t>Summer Park Apartments</t>
  </si>
  <si>
    <t>Fresno</t>
  </si>
  <si>
    <t xml:space="preserve">Casa del Sol </t>
  </si>
  <si>
    <t>Sun Valley</t>
  </si>
  <si>
    <t>C4</t>
  </si>
  <si>
    <t>Palmdale Park Apartments</t>
  </si>
  <si>
    <t>Coronado</t>
  </si>
  <si>
    <t>Palmdale</t>
  </si>
  <si>
    <t>San Pablo Hotel</t>
  </si>
  <si>
    <t>Antioch Scattered Site Renovation</t>
  </si>
  <si>
    <t>Contra Costa</t>
  </si>
  <si>
    <t>Antioch</t>
  </si>
  <si>
    <t>Playa del Sol Family Apartments</t>
  </si>
  <si>
    <t>Villa Court Senior Apartments</t>
  </si>
  <si>
    <t>Orange</t>
  </si>
  <si>
    <t>Santa Ana</t>
  </si>
  <si>
    <t>Danbury Park Apartments</t>
  </si>
  <si>
    <t>Antelope</t>
  </si>
  <si>
    <t>Ventura</t>
  </si>
  <si>
    <t>Oxnard</t>
  </si>
  <si>
    <t>Channel Island Park Apartments</t>
  </si>
  <si>
    <t>Summercrest Apartments</t>
  </si>
  <si>
    <t>National City</t>
  </si>
  <si>
    <t xml:space="preserve">Cobblestone Village </t>
  </si>
  <si>
    <t>Escondido</t>
  </si>
  <si>
    <t xml:space="preserve">Parkside Apartments </t>
  </si>
  <si>
    <t>Courtyard at the Meadows</t>
  </si>
  <si>
    <t>San Luis Obispo</t>
  </si>
  <si>
    <t>Hookston Senior Apartments</t>
  </si>
  <si>
    <t>Pleasant Hill</t>
  </si>
  <si>
    <t>Sunrise Gardens</t>
  </si>
  <si>
    <t>El Dorado</t>
  </si>
  <si>
    <t>Placerville</t>
  </si>
  <si>
    <t>Atria</t>
  </si>
  <si>
    <t>Highland Creek Apartments</t>
  </si>
  <si>
    <t>Placer</t>
  </si>
  <si>
    <t>Roseville</t>
  </si>
  <si>
    <t>North Hollywood</t>
  </si>
  <si>
    <t>Harmony Gates</t>
  </si>
  <si>
    <t>Sunnyvale</t>
  </si>
  <si>
    <t>The Residences at Depot Street</t>
  </si>
  <si>
    <t>Santa Maria</t>
  </si>
  <si>
    <t>Santa Barbara</t>
  </si>
  <si>
    <t>San Jose</t>
  </si>
  <si>
    <t>Village at Willow Glen</t>
  </si>
  <si>
    <t>The Pearl</t>
  </si>
  <si>
    <t>Solana Beach</t>
  </si>
  <si>
    <t>Brooklyn Basin Family Housing Project 1_4%</t>
  </si>
  <si>
    <t>Park Manor Apartments</t>
  </si>
  <si>
    <t>Federal Tax Credit Factor</t>
  </si>
  <si>
    <t>McCadden Campus Senior Housing</t>
  </si>
  <si>
    <t>Cambria Apartments</t>
  </si>
  <si>
    <t>Senator Apartments</t>
  </si>
  <si>
    <t>FLOR 401 Lofts</t>
  </si>
  <si>
    <t>CA-18-600</t>
  </si>
  <si>
    <t>CA-18-601</t>
  </si>
  <si>
    <t>CA-18-602</t>
  </si>
  <si>
    <t>CA-18-603</t>
  </si>
  <si>
    <t>CA-18-604</t>
  </si>
  <si>
    <t>CA-18-605</t>
  </si>
  <si>
    <t>CA-18-606</t>
  </si>
  <si>
    <t>CA-18-607</t>
  </si>
  <si>
    <t>CA-18-608</t>
  </si>
  <si>
    <t>CA-18-609</t>
  </si>
  <si>
    <t>CA-18-610</t>
  </si>
  <si>
    <t>CA-18-611</t>
  </si>
  <si>
    <t>CA-18-612</t>
  </si>
  <si>
    <t>CA-18-613</t>
  </si>
  <si>
    <t>CA-18-614</t>
  </si>
  <si>
    <t>CA-18-615</t>
  </si>
  <si>
    <t>CA-18-616</t>
  </si>
  <si>
    <t>CA-18-617</t>
  </si>
  <si>
    <t>CA-18-618</t>
  </si>
  <si>
    <t>CA-18-619</t>
  </si>
  <si>
    <t>CA-18-620</t>
  </si>
  <si>
    <t>CA-18-621</t>
  </si>
  <si>
    <t>CA-18-622</t>
  </si>
  <si>
    <t>CA-18-623</t>
  </si>
  <si>
    <t>CA-18-624</t>
  </si>
  <si>
    <t>Oakland International</t>
  </si>
  <si>
    <t>Rohnert Park</t>
  </si>
  <si>
    <t>Goshen</t>
  </si>
  <si>
    <t>Oroville</t>
  </si>
  <si>
    <t>Lancaster</t>
  </si>
  <si>
    <t>Chula Vista</t>
  </si>
  <si>
    <t>Parkside at Vast Oak</t>
  </si>
  <si>
    <t>Sonoma</t>
  </si>
  <si>
    <t>1950 Mission Street</t>
  </si>
  <si>
    <t>Madison Park Apartments</t>
  </si>
  <si>
    <t>2060 Folsom Family Housing</t>
  </si>
  <si>
    <t>Sequoia Commons</t>
  </si>
  <si>
    <t>Tulare</t>
  </si>
  <si>
    <t>Regency Centre Apartments</t>
  </si>
  <si>
    <t>Empyrean Harrison Renovation</t>
  </si>
  <si>
    <t>Sierra Heights Apartments</t>
  </si>
  <si>
    <t>Butte</t>
  </si>
  <si>
    <t>Kensington II</t>
  </si>
  <si>
    <t>Cordova Trolley Rehabs</t>
  </si>
  <si>
    <t>Kensington Campus</t>
  </si>
  <si>
    <t>Garden Grove</t>
  </si>
  <si>
    <t>Marina</t>
  </si>
  <si>
    <t>Fairwood Apartments</t>
  </si>
  <si>
    <t>Garden Brook Senior Village</t>
  </si>
  <si>
    <t>Monterey</t>
  </si>
  <si>
    <t>West Third Apartments</t>
  </si>
  <si>
    <t>Western Avenue Apartments</t>
  </si>
  <si>
    <t>El Rancho Verde Apartments</t>
  </si>
  <si>
    <t>Grand Avenue Parcel Q Apartments</t>
  </si>
  <si>
    <t>490 South Van Ness Ave</t>
  </si>
  <si>
    <t>Charles Apartments + Cypress Gardens</t>
  </si>
  <si>
    <t>Carmichael</t>
  </si>
  <si>
    <t>Day Creek Villas</t>
  </si>
  <si>
    <t>Rancho Cucamonga</t>
  </si>
  <si>
    <t>Warm Springs TOD Village Affordable #1</t>
  </si>
  <si>
    <t>Fremont</t>
  </si>
  <si>
    <t>Main Street Plaza Apartments</t>
  </si>
  <si>
    <t>Bay Point Family Apartments</t>
  </si>
  <si>
    <t>CA-18-626</t>
  </si>
  <si>
    <t>CA-18-627</t>
  </si>
  <si>
    <t>CA-18-628</t>
  </si>
  <si>
    <t>CA-18-629</t>
  </si>
  <si>
    <t>CA-18-630</t>
  </si>
  <si>
    <t>CA-18-631</t>
  </si>
  <si>
    <t>CA-18-632</t>
  </si>
  <si>
    <t>CA-18-633</t>
  </si>
  <si>
    <t>CA-18-634</t>
  </si>
  <si>
    <t>CA-18-635</t>
  </si>
  <si>
    <t>CA-18-636</t>
  </si>
  <si>
    <t>CA-18-637</t>
  </si>
  <si>
    <t>CA-18-639</t>
  </si>
  <si>
    <t>CA-18-640</t>
  </si>
  <si>
    <t>Cascade Sonrise</t>
  </si>
  <si>
    <t>First Point I</t>
  </si>
  <si>
    <t>Bay Point</t>
  </si>
  <si>
    <t>Gramercy Place Apartments</t>
  </si>
  <si>
    <t>Residences on Main</t>
  </si>
  <si>
    <t>Judson Terrace Homes</t>
  </si>
  <si>
    <t>Missouri Place</t>
  </si>
  <si>
    <t>Solano Vista Senior Apartments</t>
  </si>
  <si>
    <t>Vallejo</t>
  </si>
  <si>
    <t>Placer Village Apartments</t>
  </si>
  <si>
    <t>Fontana</t>
  </si>
  <si>
    <t>Arroyo Green Apartments</t>
  </si>
  <si>
    <t>San Mateo</t>
  </si>
  <si>
    <t>Redwood City</t>
  </si>
  <si>
    <t xml:space="preserve">Brooklyn Basin Senior Housing Project 2 </t>
  </si>
  <si>
    <t>Faith - Tennyson</t>
  </si>
  <si>
    <t>The Sands Apartments</t>
  </si>
  <si>
    <t>Riverside</t>
  </si>
  <si>
    <t>Palm Desert</t>
  </si>
  <si>
    <t>Virginia Holt Apartments</t>
  </si>
  <si>
    <t>Ontario</t>
  </si>
  <si>
    <t>Metamorphosis on Foothilll</t>
  </si>
  <si>
    <t>First Point II</t>
  </si>
  <si>
    <t>1990 Folsom</t>
  </si>
  <si>
    <t xml:space="preserve">Willowbrook 2 </t>
  </si>
  <si>
    <t>Florence Apartments</t>
  </si>
  <si>
    <t>Unincorporated Los Angeles County</t>
  </si>
  <si>
    <t>Broadway Apartments</t>
  </si>
  <si>
    <t>Escondido Gardens Apartments</t>
  </si>
  <si>
    <t>Dino Papavero Senior Centre</t>
  </si>
  <si>
    <t>North San Pedro Apartments</t>
  </si>
  <si>
    <t>Hillside Views</t>
  </si>
  <si>
    <t>Aqua Housing</t>
  </si>
  <si>
    <t>Market Heights Apartments</t>
  </si>
  <si>
    <t>Vista Las Flores</t>
  </si>
  <si>
    <t>Carlsbad</t>
  </si>
  <si>
    <t>Imperial Tower</t>
  </si>
  <si>
    <t>Shorebreeze Expansion</t>
  </si>
  <si>
    <t>Mountain View</t>
  </si>
  <si>
    <t>Casa de Rosas</t>
  </si>
  <si>
    <t>Ontario Townhouses</t>
  </si>
  <si>
    <t>Leigh Avenue Senior Apartments</t>
  </si>
  <si>
    <t>Las Ventanas Apartments</t>
  </si>
  <si>
    <t>Long Beach</t>
  </si>
  <si>
    <t>Heritage Apartments</t>
  </si>
  <si>
    <t>CA-18-643</t>
  </si>
  <si>
    <t>CA-18-644</t>
  </si>
  <si>
    <t>CA-18-646</t>
  </si>
  <si>
    <t>CA-18-647</t>
  </si>
  <si>
    <t>CA-18-648</t>
  </si>
  <si>
    <t>CA-18-649</t>
  </si>
  <si>
    <t>CA-18-650</t>
  </si>
  <si>
    <t>CA-18-652</t>
  </si>
  <si>
    <t>CA-18-653</t>
  </si>
  <si>
    <t>CA-18-655</t>
  </si>
  <si>
    <t>CA-18-658</t>
  </si>
  <si>
    <t>CA-18-659</t>
  </si>
  <si>
    <t>CA-18-661</t>
  </si>
  <si>
    <t>CA-18-662</t>
  </si>
  <si>
    <t>CA-18-663</t>
  </si>
  <si>
    <t>CA-18-664</t>
  </si>
  <si>
    <t>CA-18-665</t>
  </si>
  <si>
    <t>West Park Apartments</t>
  </si>
  <si>
    <t>735 Davis</t>
  </si>
  <si>
    <t>Montevista Senior Apartments</t>
  </si>
  <si>
    <t>San Pablo</t>
  </si>
  <si>
    <t>Breezewood Village</t>
  </si>
  <si>
    <t>La Mirada</t>
  </si>
  <si>
    <t>Arrowhead Grove Phase 2 (aka Waterman Gardens Phase 2)</t>
  </si>
  <si>
    <t>Harbor View Apartments</t>
  </si>
  <si>
    <t>Redwood Oaks Apartments</t>
  </si>
  <si>
    <t xml:space="preserve">Gravenstein Apartments                             </t>
  </si>
  <si>
    <t>Sebastopol</t>
  </si>
  <si>
    <t>Corona Park Apartments</t>
  </si>
  <si>
    <t>Corona</t>
  </si>
  <si>
    <t>Citrus Grove Apartments</t>
  </si>
  <si>
    <t>Sky Parkway Terrace</t>
  </si>
  <si>
    <t>Federation Tower Apartments</t>
  </si>
  <si>
    <t>Oak Grove North &amp; South</t>
  </si>
  <si>
    <t>Windsor Veterans Village</t>
  </si>
  <si>
    <t>Whitfield Manor</t>
  </si>
  <si>
    <t>Windsor</t>
  </si>
  <si>
    <t>Compton</t>
  </si>
  <si>
    <r>
      <rPr>
        <b/>
        <sz val="11"/>
        <color indexed="8"/>
        <rFont val="Times New Roman"/>
        <family val="1"/>
      </rPr>
      <t>Acquisition and Rehabilitation</t>
    </r>
    <r>
      <rPr>
        <sz val="11"/>
        <color indexed="8"/>
        <rFont val="Times New Roman"/>
        <family val="1"/>
      </rPr>
      <t xml:space="preserve"> &amp; New Construction</t>
    </r>
  </si>
  <si>
    <t>88 Broadway</t>
  </si>
  <si>
    <t>Kimball Tower</t>
  </si>
  <si>
    <t>Mission Bay South Block 6 West</t>
  </si>
  <si>
    <t>Morgan Tower</t>
  </si>
  <si>
    <t>Building 205</t>
  </si>
  <si>
    <t>Rehabilitation</t>
  </si>
  <si>
    <t>Building 208</t>
  </si>
  <si>
    <t>The Pointe on Vermont</t>
  </si>
  <si>
    <t>Miramar Tower</t>
  </si>
  <si>
    <t>La Mesa Springs</t>
  </si>
  <si>
    <t>La Mesa</t>
  </si>
  <si>
    <t>Hotel Fresno Apartments</t>
  </si>
  <si>
    <t>Rehabilitation/Adaptive Reuse</t>
  </si>
  <si>
    <t>1717 S Street</t>
  </si>
  <si>
    <t>**Series B bonds are classified as Other Funding 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</si>
</sst>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000"/>
    <numFmt numFmtId="167" formatCode="&quot;$&quot;#,##0.00000_);[Red]\(&quot;$&quot;#,##0.00000\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Times New Roman"/>
      <family val="1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17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1" fillId="0" borderId="0" applyNumberFormat="0" applyFill="0" applyBorder="0">
      <alignment horizontal="left"/>
    </xf>
    <xf numFmtId="0" fontId="12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3" fillId="0" borderId="0">
      <alignment vertical="top"/>
    </xf>
    <xf numFmtId="0" fontId="15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3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>
      <alignment vertical="top"/>
    </xf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5" fillId="0" borderId="0"/>
    <xf numFmtId="0" fontId="1" fillId="0" borderId="0"/>
    <xf numFmtId="0" fontId="2" fillId="0" borderId="0"/>
    <xf numFmtId="0" fontId="17" fillId="0" borderId="0"/>
    <xf numFmtId="0" fontId="3" fillId="0" borderId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1" fillId="8" borderId="10" applyNumberFormat="0" applyFont="0" applyAlignment="0" applyProtection="0"/>
    <xf numFmtId="0" fontId="33" fillId="0" borderId="0" applyNumberFormat="0" applyFill="0" applyBorder="0" applyAlignment="0" applyProtection="0"/>
    <xf numFmtId="0" fontId="1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22" fillId="3" borderId="0" applyNumberFormat="0" applyBorder="0" applyAlignment="0" applyProtection="0"/>
    <xf numFmtId="0" fontId="26" fillId="6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>
      <alignment vertical="top"/>
    </xf>
    <xf numFmtId="0" fontId="1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8" fillId="8" borderId="10" applyNumberFormat="0" applyFont="0" applyAlignment="0" applyProtection="0"/>
    <xf numFmtId="0" fontId="38" fillId="8" borderId="10" applyNumberFormat="0" applyFont="0" applyAlignment="0" applyProtection="0"/>
    <xf numFmtId="0" fontId="25" fillId="6" borderId="7" applyNumberFormat="0" applyAlignment="0" applyProtection="0"/>
    <xf numFmtId="9" fontId="3" fillId="0" borderId="0" applyFont="0" applyFill="0" applyBorder="0" applyAlignment="0" applyProtection="0"/>
    <xf numFmtId="0" fontId="31" fillId="0" borderId="11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8" borderId="10" applyNumberFormat="0" applyFont="0" applyAlignment="0" applyProtection="0"/>
    <xf numFmtId="0" fontId="1" fillId="8" borderId="10" applyNumberFormat="0" applyFont="0" applyAlignment="0" applyProtection="0"/>
    <xf numFmtId="0" fontId="38" fillId="8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7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7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7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0" borderId="0">
      <alignment vertical="top"/>
    </xf>
    <xf numFmtId="0" fontId="5" fillId="0" borderId="0"/>
    <xf numFmtId="0" fontId="3" fillId="0" borderId="0">
      <alignment vertical="top"/>
    </xf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>
      <alignment vertical="top"/>
    </xf>
    <xf numFmtId="0" fontId="2" fillId="0" borderId="0"/>
    <xf numFmtId="0" fontId="1" fillId="0" borderId="0"/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38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8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8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7" fillId="0" borderId="0"/>
    <xf numFmtId="0" fontId="3" fillId="0" borderId="0"/>
    <xf numFmtId="0" fontId="2" fillId="0" borderId="0"/>
    <xf numFmtId="0" fontId="3" fillId="0" borderId="0">
      <alignment vertical="top"/>
    </xf>
  </cellStyleXfs>
  <cellXfs count="78">
    <xf numFmtId="0" fontId="0" fillId="0" borderId="0" xfId="0"/>
    <xf numFmtId="165" fontId="2" fillId="0" borderId="0" xfId="31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0" fontId="35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0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/>
    <xf numFmtId="0" fontId="34" fillId="0" borderId="0" xfId="0" applyFont="1" applyFill="1"/>
    <xf numFmtId="166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/>
    <xf numFmtId="166" fontId="34" fillId="0" borderId="0" xfId="0" applyNumberFormat="1" applyFont="1" applyFill="1"/>
    <xf numFmtId="0" fontId="2" fillId="0" borderId="2" xfId="0" quotePrefix="1" applyNumberFormat="1" applyFont="1" applyFill="1" applyBorder="1"/>
    <xf numFmtId="0" fontId="2" fillId="0" borderId="2" xfId="0" quotePrefix="1" applyNumberFormat="1" applyFont="1" applyFill="1" applyBorder="1" applyAlignment="1"/>
    <xf numFmtId="0" fontId="34" fillId="0" borderId="2" xfId="0" applyFont="1" applyFill="1" applyBorder="1"/>
    <xf numFmtId="164" fontId="34" fillId="0" borderId="2" xfId="0" applyNumberFormat="1" applyFont="1" applyFill="1" applyBorder="1"/>
    <xf numFmtId="166" fontId="34" fillId="0" borderId="2" xfId="0" applyNumberFormat="1" applyFont="1" applyFill="1" applyBorder="1"/>
    <xf numFmtId="6" fontId="35" fillId="0" borderId="0" xfId="0" applyNumberFormat="1" applyFont="1" applyFill="1"/>
    <xf numFmtId="165" fontId="35" fillId="0" borderId="0" xfId="0" applyNumberFormat="1" applyFont="1" applyFill="1" applyBorder="1" applyAlignment="1"/>
    <xf numFmtId="166" fontId="2" fillId="0" borderId="1" xfId="0" applyNumberFormat="1" applyFont="1" applyFill="1" applyBorder="1" applyAlignment="1">
      <alignment horizontal="right" vertical="center"/>
    </xf>
    <xf numFmtId="165" fontId="35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6" fontId="2" fillId="0" borderId="0" xfId="0" applyNumberFormat="1" applyFont="1" applyFill="1" applyAlignment="1">
      <alignment horizontal="right"/>
    </xf>
    <xf numFmtId="165" fontId="34" fillId="0" borderId="0" xfId="0" applyNumberFormat="1" applyFont="1" applyFill="1" applyBorder="1" applyAlignment="1">
      <alignment horizontal="center" wrapText="1"/>
    </xf>
    <xf numFmtId="0" fontId="35" fillId="0" borderId="0" xfId="0" applyFont="1" applyFill="1" applyBorder="1"/>
    <xf numFmtId="165" fontId="35" fillId="0" borderId="0" xfId="0" applyNumberFormat="1" applyFont="1" applyFill="1" applyBorder="1"/>
    <xf numFmtId="0" fontId="34" fillId="0" borderId="0" xfId="0" applyNumberFormat="1" applyFont="1" applyFill="1" applyAlignment="1">
      <alignment horizontal="center"/>
    </xf>
    <xf numFmtId="0" fontId="2" fillId="0" borderId="2" xfId="0" quotePrefix="1" applyNumberFormat="1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165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/>
    </xf>
    <xf numFmtId="0" fontId="36" fillId="0" borderId="0" xfId="14816" applyFont="1" applyFill="1" applyAlignment="1">
      <alignment horizontal="left" vertical="top"/>
    </xf>
    <xf numFmtId="0" fontId="47" fillId="0" borderId="1" xfId="0" applyNumberFormat="1" applyFont="1" applyFill="1" applyBorder="1" applyAlignment="1">
      <alignment horizontal="center" wrapText="1"/>
    </xf>
    <xf numFmtId="0" fontId="47" fillId="0" borderId="1" xfId="0" applyNumberFormat="1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 wrapText="1"/>
    </xf>
    <xf numFmtId="164" fontId="47" fillId="0" borderId="1" xfId="0" applyNumberFormat="1" applyFont="1" applyFill="1" applyBorder="1" applyAlignment="1">
      <alignment horizontal="center" wrapText="1"/>
    </xf>
    <xf numFmtId="166" fontId="47" fillId="0" borderId="1" xfId="0" applyNumberFormat="1" applyFont="1" applyFill="1" applyBorder="1" applyAlignment="1">
      <alignment horizontal="center" wrapText="1"/>
    </xf>
    <xf numFmtId="165" fontId="47" fillId="0" borderId="0" xfId="0" applyNumberFormat="1" applyFont="1" applyFill="1" applyBorder="1" applyAlignment="1">
      <alignment horizontal="center" wrapText="1"/>
    </xf>
    <xf numFmtId="0" fontId="45" fillId="0" borderId="0" xfId="0" applyFont="1" applyFill="1" applyBorder="1"/>
    <xf numFmtId="0" fontId="45" fillId="0" borderId="0" xfId="0" applyFont="1" applyFill="1"/>
    <xf numFmtId="3" fontId="2" fillId="0" borderId="0" xfId="0" applyNumberFormat="1" applyFont="1" applyFill="1" applyBorder="1"/>
    <xf numFmtId="3" fontId="35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wrapText="1"/>
    </xf>
    <xf numFmtId="0" fontId="35" fillId="0" borderId="0" xfId="0" applyFont="1" applyFill="1" applyAlignment="1">
      <alignment horizontal="left"/>
    </xf>
    <xf numFmtId="6" fontId="2" fillId="0" borderId="0" xfId="0" applyNumberFormat="1" applyFont="1" applyFill="1" applyBorder="1" applyAlignment="1">
      <alignment horizontal="left"/>
    </xf>
    <xf numFmtId="6" fontId="35" fillId="0" borderId="0" xfId="0" applyNumberFormat="1" applyFont="1" applyFill="1" applyBorder="1" applyAlignment="1">
      <alignment horizontal="left"/>
    </xf>
    <xf numFmtId="6" fontId="37" fillId="0" borderId="0" xfId="0" applyNumberFormat="1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35" fillId="0" borderId="0" xfId="0" applyNumberFormat="1" applyFont="1" applyFill="1"/>
    <xf numFmtId="3" fontId="34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164" fontId="35" fillId="0" borderId="0" xfId="0" applyNumberFormat="1" applyFont="1" applyFill="1"/>
    <xf numFmtId="0" fontId="45" fillId="0" borderId="0" xfId="0" applyFont="1" applyFill="1" applyAlignment="1">
      <alignment vertical="top"/>
    </xf>
    <xf numFmtId="165" fontId="2" fillId="0" borderId="0" xfId="0" applyNumberFormat="1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 wrapText="1"/>
    </xf>
    <xf numFmtId="0" fontId="36" fillId="0" borderId="0" xfId="14816" applyFont="1" applyFill="1" applyAlignment="1">
      <alignment horizontal="center" vertical="top"/>
    </xf>
    <xf numFmtId="0" fontId="35" fillId="0" borderId="0" xfId="14816" applyFont="1" applyFill="1" applyAlignment="1">
      <alignment horizontal="left" vertical="top"/>
    </xf>
    <xf numFmtId="3" fontId="36" fillId="0" borderId="0" xfId="14816" applyNumberFormat="1" applyFont="1" applyFill="1" applyAlignment="1">
      <alignment horizontal="center" vertical="top"/>
    </xf>
    <xf numFmtId="165" fontId="36" fillId="0" borderId="0" xfId="14816" applyNumberFormat="1" applyFont="1" applyFill="1" applyAlignment="1">
      <alignment horizontal="right" vertical="top"/>
    </xf>
    <xf numFmtId="0" fontId="46" fillId="0" borderId="0" xfId="0" applyFont="1" applyFill="1" applyBorder="1" applyAlignment="1">
      <alignment horizontal="left" vertical="top"/>
    </xf>
    <xf numFmtId="165" fontId="2" fillId="0" borderId="0" xfId="0" applyNumberFormat="1" applyFont="1" applyFill="1" applyAlignment="1">
      <alignment horizontal="right"/>
    </xf>
    <xf numFmtId="0" fontId="34" fillId="0" borderId="0" xfId="0" applyFont="1" applyFill="1" applyBorder="1" applyAlignment="1">
      <alignment horizontal="center" wrapText="1"/>
    </xf>
    <xf numFmtId="0" fontId="35" fillId="0" borderId="0" xfId="0" applyFont="1" applyFill="1" applyAlignment="1">
      <alignment wrapText="1"/>
    </xf>
    <xf numFmtId="0" fontId="35" fillId="0" borderId="0" xfId="0" applyFont="1" applyFill="1" applyAlignment="1"/>
    <xf numFmtId="0" fontId="2" fillId="0" borderId="0" xfId="14816" applyFont="1" applyFill="1" applyAlignment="1">
      <alignment horizontal="left" vertical="top"/>
    </xf>
    <xf numFmtId="3" fontId="2" fillId="0" borderId="0" xfId="14816" applyNumberFormat="1" applyFont="1" applyFill="1" applyAlignment="1">
      <alignment horizontal="center" vertical="top"/>
    </xf>
    <xf numFmtId="167" fontId="34" fillId="0" borderId="0" xfId="0" applyNumberFormat="1" applyFont="1" applyFill="1"/>
    <xf numFmtId="3" fontId="36" fillId="0" borderId="1" xfId="14816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right" wrapText="1"/>
    </xf>
    <xf numFmtId="38" fontId="34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left" wrapText="1"/>
    </xf>
  </cellXfs>
  <cellStyles count="14817">
    <cellStyle name="20% - Accent1" xfId="14335" builtinId="30" customBuiltin="1"/>
    <cellStyle name="20% - Accent1 2" xfId="14375"/>
    <cellStyle name="20% - Accent1 2 2" xfId="14503"/>
    <cellStyle name="20% - Accent1 3" xfId="14504"/>
    <cellStyle name="20% - Accent2" xfId="14339" builtinId="34" customBuiltin="1"/>
    <cellStyle name="20% - Accent2 2" xfId="14376"/>
    <cellStyle name="20% - Accent2 2 2" xfId="14505"/>
    <cellStyle name="20% - Accent2 3" xfId="14506"/>
    <cellStyle name="20% - Accent3" xfId="14343" builtinId="38" customBuiltin="1"/>
    <cellStyle name="20% - Accent3 2" xfId="14377"/>
    <cellStyle name="20% - Accent3 2 2" xfId="14507"/>
    <cellStyle name="20% - Accent3 3" xfId="14508"/>
    <cellStyle name="20% - Accent4" xfId="14347" builtinId="42" customBuiltin="1"/>
    <cellStyle name="20% - Accent4 2" xfId="14378"/>
    <cellStyle name="20% - Accent4 2 2" xfId="14509"/>
    <cellStyle name="20% - Accent4 3" xfId="14510"/>
    <cellStyle name="20% - Accent5" xfId="14351" builtinId="46" customBuiltin="1"/>
    <cellStyle name="20% - Accent5 2" xfId="14511"/>
    <cellStyle name="20% - Accent5 2 2" xfId="14512"/>
    <cellStyle name="20% - Accent5 3" xfId="14513"/>
    <cellStyle name="20% - Accent5 4" xfId="14514"/>
    <cellStyle name="20% - Accent6" xfId="14355" builtinId="50" customBuiltin="1"/>
    <cellStyle name="20% - Accent6 2" xfId="14515"/>
    <cellStyle name="20% - Accent6 2 2" xfId="14516"/>
    <cellStyle name="20% - Accent6 3" xfId="14517"/>
    <cellStyle name="20% - Accent6 4" xfId="14518"/>
    <cellStyle name="40% - Accent1" xfId="14336" builtinId="31" customBuiltin="1"/>
    <cellStyle name="40% - Accent1 2" xfId="14379"/>
    <cellStyle name="40% - Accent1 2 2" xfId="14519"/>
    <cellStyle name="40% - Accent1 3" xfId="14520"/>
    <cellStyle name="40% - Accent2" xfId="14340" builtinId="35" customBuiltin="1"/>
    <cellStyle name="40% - Accent2 2" xfId="14521"/>
    <cellStyle name="40% - Accent2 2 2" xfId="14522"/>
    <cellStyle name="40% - Accent2 3" xfId="14523"/>
    <cellStyle name="40% - Accent2 4" xfId="14524"/>
    <cellStyle name="40% - Accent3" xfId="14344" builtinId="39" customBuiltin="1"/>
    <cellStyle name="40% - Accent3 2" xfId="14380"/>
    <cellStyle name="40% - Accent3 2 2" xfId="14525"/>
    <cellStyle name="40% - Accent3 3" xfId="14526"/>
    <cellStyle name="40% - Accent4" xfId="14348" builtinId="43" customBuiltin="1"/>
    <cellStyle name="40% - Accent4 2" xfId="14381"/>
    <cellStyle name="40% - Accent4 2 2" xfId="14527"/>
    <cellStyle name="40% - Accent4 3" xfId="14528"/>
    <cellStyle name="40% - Accent5" xfId="14352" builtinId="47" customBuiltin="1"/>
    <cellStyle name="40% - Accent5 2" xfId="14529"/>
    <cellStyle name="40% - Accent5 2 2" xfId="14530"/>
    <cellStyle name="40% - Accent5 3" xfId="14531"/>
    <cellStyle name="40% - Accent5 4" xfId="14532"/>
    <cellStyle name="40% - Accent6" xfId="14356" builtinId="51" customBuiltin="1"/>
    <cellStyle name="40% - Accent6 2" xfId="14382"/>
    <cellStyle name="40% - Accent6 2 2" xfId="14533"/>
    <cellStyle name="40% - Accent6 3" xfId="14534"/>
    <cellStyle name="60% - Accent1" xfId="14337" builtinId="32" customBuiltin="1"/>
    <cellStyle name="60% - Accent1 2" xfId="14383"/>
    <cellStyle name="60% - Accent2" xfId="14341" builtinId="36" customBuiltin="1"/>
    <cellStyle name="60% - Accent3" xfId="14345" builtinId="40" customBuiltin="1"/>
    <cellStyle name="60% - Accent3 2" xfId="14384"/>
    <cellStyle name="60% - Accent4" xfId="14349" builtinId="44" customBuiltin="1"/>
    <cellStyle name="60% - Accent4 2" xfId="14385"/>
    <cellStyle name="60% - Accent5" xfId="14353" builtinId="48" customBuiltin="1"/>
    <cellStyle name="60% - Accent6" xfId="14357" builtinId="52" customBuiltin="1"/>
    <cellStyle name="60% - Accent6 2" xfId="14386"/>
    <cellStyle name="Accent1" xfId="14334" builtinId="29" customBuiltin="1"/>
    <cellStyle name="Accent1 2" xfId="14387"/>
    <cellStyle name="Accent2" xfId="14338" builtinId="33" customBuiltin="1"/>
    <cellStyle name="Accent2 2" xfId="14388"/>
    <cellStyle name="Accent3" xfId="14342" builtinId="37" customBuiltin="1"/>
    <cellStyle name="Accent3 2" xfId="14389"/>
    <cellStyle name="Accent4" xfId="14346" builtinId="41" customBuiltin="1"/>
    <cellStyle name="Accent4 2" xfId="14390"/>
    <cellStyle name="Accent5" xfId="14350" builtinId="45" customBuiltin="1"/>
    <cellStyle name="Accent6" xfId="14354" builtinId="49" customBuiltin="1"/>
    <cellStyle name="Bad" xfId="14324" builtinId="27" customBuiltin="1"/>
    <cellStyle name="Bad 2" xfId="14391"/>
    <cellStyle name="Calculation" xfId="14328" builtinId="22" customBuiltin="1"/>
    <cellStyle name="Calculation 2" xfId="14392"/>
    <cellStyle name="Check Cell" xfId="14330" builtinId="23" customBuiltin="1"/>
    <cellStyle name="Comma 2" xfId="11"/>
    <cellStyle name="Comma 2 2" xfId="12"/>
    <cellStyle name="Comma 2 2 2" xfId="589"/>
    <cellStyle name="Comma 2 2 3" xfId="14535"/>
    <cellStyle name="Comma 2 3" xfId="21"/>
    <cellStyle name="Comma 2 3 2" xfId="1949"/>
    <cellStyle name="Comma 2 4" xfId="14393"/>
    <cellStyle name="Comma 2 4 2" xfId="14536"/>
    <cellStyle name="Comma 2 4 2 2" xfId="14537"/>
    <cellStyle name="Comma 2 5" xfId="14538"/>
    <cellStyle name="Comma 3" xfId="20"/>
    <cellStyle name="Comma 3 2" xfId="14365"/>
    <cellStyle name="Comma 3 2 2" xfId="14395"/>
    <cellStyle name="Comma 3 2 3" xfId="14394"/>
    <cellStyle name="Comma 3 2 4" xfId="14539"/>
    <cellStyle name="Comma 3 2 5" xfId="14540"/>
    <cellStyle name="Comma 3 3" xfId="14481"/>
    <cellStyle name="Comma 3 4" xfId="14541"/>
    <cellStyle name="Comma 4" xfId="14396"/>
    <cellStyle name="Comma 4 2" xfId="14397"/>
    <cellStyle name="Comma 4 2 2" xfId="14398"/>
    <cellStyle name="Comma 4 2 2 2" xfId="14485"/>
    <cellStyle name="Comma 4 2 2 2 2" xfId="14542"/>
    <cellStyle name="Comma 4 2 2 2 2 2" xfId="14543"/>
    <cellStyle name="Comma 4 2 2 2 3" xfId="14544"/>
    <cellStyle name="Comma 4 2 2 3" xfId="14484"/>
    <cellStyle name="Comma 4 2 2 3 2" xfId="14545"/>
    <cellStyle name="Comma 4 2 2 4" xfId="14546"/>
    <cellStyle name="Comma 4 2 3" xfId="14486"/>
    <cellStyle name="Comma 4 2 3 2" xfId="14547"/>
    <cellStyle name="Comma 4 2 3 2 2" xfId="14548"/>
    <cellStyle name="Comma 4 2 3 3" xfId="14549"/>
    <cellStyle name="Comma 4 2 4" xfId="14483"/>
    <cellStyle name="Comma 4 2 4 2" xfId="14550"/>
    <cellStyle name="Comma 4 2 5" xfId="14551"/>
    <cellStyle name="Comma 4 3" xfId="14399"/>
    <cellStyle name="Comma 4 3 2" xfId="14488"/>
    <cellStyle name="Comma 4 3 2 2" xfId="14552"/>
    <cellStyle name="Comma 4 3 2 2 2" xfId="14553"/>
    <cellStyle name="Comma 4 3 2 3" xfId="14554"/>
    <cellStyle name="Comma 4 3 3" xfId="14487"/>
    <cellStyle name="Comma 4 3 3 2" xfId="14555"/>
    <cellStyle name="Comma 4 3 4" xfId="14556"/>
    <cellStyle name="Comma 4 4" xfId="14489"/>
    <cellStyle name="Comma 4 4 2" xfId="14557"/>
    <cellStyle name="Comma 4 4 2 2" xfId="14558"/>
    <cellStyle name="Comma 4 4 3" xfId="14559"/>
    <cellStyle name="Comma 4 5" xfId="14482"/>
    <cellStyle name="Comma 4 5 2" xfId="14560"/>
    <cellStyle name="Comma 4 6" xfId="14561"/>
    <cellStyle name="Comma 4 6 2" xfId="14562"/>
    <cellStyle name="Comma 4 7" xfId="14563"/>
    <cellStyle name="Comma 5" xfId="14400"/>
    <cellStyle name="Currency 10" xfId="14564"/>
    <cellStyle name="Currency 2" xfId="23"/>
    <cellStyle name="Currency 2 2" xfId="14401"/>
    <cellStyle name="Currency 2 3" xfId="14402"/>
    <cellStyle name="Currency 2 3 2" xfId="14403"/>
    <cellStyle name="Currency 2 3 3" xfId="14565"/>
    <cellStyle name="Currency 3" xfId="24"/>
    <cellStyle name="Currency 3 2" xfId="14358"/>
    <cellStyle name="Currency 3 2 2" xfId="14406"/>
    <cellStyle name="Currency 3 2 2 2" xfId="14566"/>
    <cellStyle name="Currency 3 2 2 2 2" xfId="14567"/>
    <cellStyle name="Currency 3 2 2 3" xfId="14568"/>
    <cellStyle name="Currency 3 2 3" xfId="14405"/>
    <cellStyle name="Currency 3 2 3 2" xfId="14569"/>
    <cellStyle name="Currency 3 2 4" xfId="14491"/>
    <cellStyle name="Currency 3 2 5" xfId="14570"/>
    <cellStyle name="Currency 3 3" xfId="14407"/>
    <cellStyle name="Currency 3 4" xfId="14408"/>
    <cellStyle name="Currency 3 5" xfId="14404"/>
    <cellStyle name="Currency 3 6" xfId="14490"/>
    <cellStyle name="Currency 3 7" xfId="14571"/>
    <cellStyle name="Currency 4" xfId="25"/>
    <cellStyle name="Currency 4 2" xfId="26"/>
    <cellStyle name="Currency 4 3" xfId="27"/>
    <cellStyle name="Currency 4 3 2" xfId="14409"/>
    <cellStyle name="Currency 4 4" xfId="14410"/>
    <cellStyle name="Currency 4 5" xfId="14572"/>
    <cellStyle name="Currency 5" xfId="22"/>
    <cellStyle name="Currency 5 2" xfId="14411"/>
    <cellStyle name="Currency 5 2 2" xfId="14412"/>
    <cellStyle name="Currency 5 2 2 2" xfId="14493"/>
    <cellStyle name="Currency 5 2 2 2 2" xfId="14573"/>
    <cellStyle name="Currency 5 2 2 2 2 2" xfId="14574"/>
    <cellStyle name="Currency 5 2 2 2 3" xfId="14575"/>
    <cellStyle name="Currency 5 2 2 3" xfId="14492"/>
    <cellStyle name="Currency 5 2 2 3 2" xfId="14576"/>
    <cellStyle name="Currency 5 2 2 4" xfId="14577"/>
    <cellStyle name="Currency 5 2 3" xfId="14578"/>
    <cellStyle name="Currency 5 2 4" xfId="14579"/>
    <cellStyle name="Currency 5 2 4 2" xfId="14580"/>
    <cellStyle name="Currency 5 3" xfId="14413"/>
    <cellStyle name="Currency 5 3 2" xfId="14495"/>
    <cellStyle name="Currency 5 3 2 2" xfId="14581"/>
    <cellStyle name="Currency 5 3 2 2 2" xfId="14582"/>
    <cellStyle name="Currency 5 3 2 3" xfId="14583"/>
    <cellStyle name="Currency 5 3 3" xfId="14494"/>
    <cellStyle name="Currency 5 3 3 2" xfId="14584"/>
    <cellStyle name="Currency 5 3 4" xfId="14585"/>
    <cellStyle name="Currency 5 4" xfId="14586"/>
    <cellStyle name="Currency 5 4 2" xfId="14587"/>
    <cellStyle name="Currency 5 4 3" xfId="14588"/>
    <cellStyle name="Currency 5 4 3 2" xfId="14589"/>
    <cellStyle name="Currency 5 5" xfId="14590"/>
    <cellStyle name="Currency 5 5 2" xfId="14591"/>
    <cellStyle name="Currency 5 5 2 2" xfId="14592"/>
    <cellStyle name="Currency 5 5 3" xfId="14593"/>
    <cellStyle name="Currency 5 5 4" xfId="14594"/>
    <cellStyle name="Currency 5 6" xfId="14595"/>
    <cellStyle name="Currency 5 6 2" xfId="14596"/>
    <cellStyle name="Currency 5 7" xfId="14597"/>
    <cellStyle name="Currency 6" xfId="41"/>
    <cellStyle name="Currency 6 2" xfId="273"/>
    <cellStyle name="Currency 6 2 2" xfId="14598"/>
    <cellStyle name="Currency 6 2 2 2" xfId="14599"/>
    <cellStyle name="Currency 6 2 3" xfId="14600"/>
    <cellStyle name="Currency 6 2 3 2" xfId="14601"/>
    <cellStyle name="Currency 6 3" xfId="14602"/>
    <cellStyle name="Currency 7" xfId="14414"/>
    <cellStyle name="Currency 7 2" xfId="14415"/>
    <cellStyle name="Currency 7 3" xfId="14416"/>
    <cellStyle name="Currency 7 4" xfId="14417"/>
    <cellStyle name="Currency 8" xfId="14418"/>
    <cellStyle name="Currency 8 2" xfId="14603"/>
    <cellStyle name="Currency 9" xfId="14419"/>
    <cellStyle name="Currency 9 2" xfId="14604"/>
    <cellStyle name="Explanatory Text" xfId="14332" builtinId="53" customBuilti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18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268" builtinId="9" hidden="1"/>
    <cellStyle name="Followed Hyperlink" xfId="269" builtinId="9" hidden="1"/>
    <cellStyle name="Followed Hyperlink" xfId="271" builtinId="9" hidden="1"/>
    <cellStyle name="Followed Hyperlink" xfId="270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668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818" builtinId="9" hidden="1"/>
    <cellStyle name="Followed Hyperlink" xfId="819" builtinId="9" hidden="1"/>
    <cellStyle name="Followed Hyperlink" xfId="821" builtinId="9" hidden="1"/>
    <cellStyle name="Followed Hyperlink" xfId="820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588" builtinId="9" hidden="1"/>
    <cellStyle name="Followed Hyperlink" xfId="587" builtinId="9" hidden="1"/>
    <cellStyle name="Followed Hyperlink" xfId="586" builtinId="9" hidden="1"/>
    <cellStyle name="Followed Hyperlink" xfId="585" builtinId="9" hidden="1"/>
    <cellStyle name="Followed Hyperlink" xfId="583" builtinId="9" hidden="1"/>
    <cellStyle name="Followed Hyperlink" xfId="584" builtinId="9" hidden="1"/>
    <cellStyle name="Followed Hyperlink" xfId="579" builtinId="9" hidden="1"/>
    <cellStyle name="Followed Hyperlink" xfId="578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189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339" builtinId="9" hidden="1"/>
    <cellStyle name="Followed Hyperlink" xfId="1340" builtinId="9" hidden="1"/>
    <cellStyle name="Followed Hyperlink" xfId="1342" builtinId="9" hidden="1"/>
    <cellStyle name="Followed Hyperlink" xfId="1341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724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725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034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035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334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335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19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633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634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1951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2932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2933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1954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5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2" builtinId="9" hidden="1"/>
    <cellStyle name="Followed Hyperlink" xfId="3273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7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1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5" builtinId="9" hidden="1"/>
    <cellStyle name="Followed Hyperlink" xfId="3296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0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231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313" builtinId="9" hidden="1"/>
    <cellStyle name="Followed Hyperlink" xfId="3314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8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331" builtinId="9" hidden="1"/>
    <cellStyle name="Followed Hyperlink" xfId="3332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6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49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232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85" builtinId="9" hidden="1"/>
    <cellStyle name="Followed Hyperlink" xfId="3386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0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403" builtinId="9" hidden="1"/>
    <cellStyle name="Followed Hyperlink" xfId="3404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8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421" builtinId="9" hidden="1"/>
    <cellStyle name="Followed Hyperlink" xfId="3422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6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39" builtinId="9" hidden="1"/>
    <cellStyle name="Followed Hyperlink" xfId="3440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4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1955" builtinId="9" hidden="1"/>
    <cellStyle name="Followed Hyperlink" xfId="3456" builtinId="9" hidden="1"/>
    <cellStyle name="Followed Hyperlink" xfId="3457" builtinId="9" hidden="1"/>
    <cellStyle name="Followed Hyperlink" xfId="3458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2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75" builtinId="9" hidden="1"/>
    <cellStyle name="Followed Hyperlink" xfId="3476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0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2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530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29" builtinId="9" hidden="1"/>
    <cellStyle name="Followed Hyperlink" xfId="3630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4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50" builtinId="9" hidden="1"/>
    <cellStyle name="Followed Hyperlink" xfId="3651" builtinId="9" hidden="1"/>
    <cellStyle name="Followed Hyperlink" xfId="3652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6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69" builtinId="9" hidden="1"/>
    <cellStyle name="Followed Hyperlink" xfId="3670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4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531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87" builtinId="9" hidden="1"/>
    <cellStyle name="Followed Hyperlink" xfId="3688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2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705" builtinId="9" hidden="1"/>
    <cellStyle name="Followed Hyperlink" xfId="3706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0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723" builtinId="9" hidden="1"/>
    <cellStyle name="Followed Hyperlink" xfId="3724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8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41" builtinId="9" hidden="1"/>
    <cellStyle name="Followed Hyperlink" xfId="3742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6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59" builtinId="9" hidden="1"/>
    <cellStyle name="Followed Hyperlink" xfId="3760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4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77" builtinId="9" hidden="1"/>
    <cellStyle name="Followed Hyperlink" xfId="3778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2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95" builtinId="9" hidden="1"/>
    <cellStyle name="Followed Hyperlink" xfId="3796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0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813" builtinId="9" hidden="1"/>
    <cellStyle name="Followed Hyperlink" xfId="3814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8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6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831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6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832" builtinId="9" hidden="1"/>
    <cellStyle name="Followed Hyperlink" xfId="3982" builtinId="9" hidden="1"/>
    <cellStyle name="Followed Hyperlink" xfId="3983" builtinId="9" hidden="1"/>
    <cellStyle name="Followed Hyperlink" xfId="3984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8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4004" builtinId="9" hidden="1"/>
    <cellStyle name="Followed Hyperlink" xfId="4005" builtinId="9" hidden="1"/>
    <cellStyle name="Followed Hyperlink" xfId="4006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0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4023" builtinId="9" hidden="1"/>
    <cellStyle name="Followed Hyperlink" xfId="4024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8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41" builtinId="9" hidden="1"/>
    <cellStyle name="Followed Hyperlink" xfId="4042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6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77" builtinId="9" hidden="1"/>
    <cellStyle name="Followed Hyperlink" xfId="4078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2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95" builtinId="9" hidden="1"/>
    <cellStyle name="Followed Hyperlink" xfId="4096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0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113" builtinId="9" hidden="1"/>
    <cellStyle name="Followed Hyperlink" xfId="4114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8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131" builtinId="9" hidden="1"/>
    <cellStyle name="Followed Hyperlink" xfId="4132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6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49" builtinId="9" hidden="1"/>
    <cellStyle name="Followed Hyperlink" xfId="4150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4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67" builtinId="9" hidden="1"/>
    <cellStyle name="Followed Hyperlink" xfId="4168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2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85" builtinId="9" hidden="1"/>
    <cellStyle name="Followed Hyperlink" xfId="4186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0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140" builtinId="9" hidden="1"/>
    <cellStyle name="Followed Hyperlink" xfId="4217" builtinId="9" hidden="1"/>
    <cellStyle name="Followed Hyperlink" xfId="4218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1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141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38" builtinId="9" hidden="1"/>
    <cellStyle name="Followed Hyperlink" xfId="4339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3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59" builtinId="9" hidden="1"/>
    <cellStyle name="Followed Hyperlink" xfId="4360" builtinId="9" hidden="1"/>
    <cellStyle name="Followed Hyperlink" xfId="4361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5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78" builtinId="9" hidden="1"/>
    <cellStyle name="Followed Hyperlink" xfId="4379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3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96" builtinId="9" hidden="1"/>
    <cellStyle name="Followed Hyperlink" xfId="4397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1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414" builtinId="9" hidden="1"/>
    <cellStyle name="Followed Hyperlink" xfId="4415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19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432" builtinId="9" hidden="1"/>
    <cellStyle name="Followed Hyperlink" xfId="4433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7" builtinId="9" hidden="1"/>
    <cellStyle name="Followed Hyperlink" xfId="4438" builtinId="9" hidden="1"/>
    <cellStyle name="Followed Hyperlink" xfId="4439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50" builtinId="9" hidden="1"/>
    <cellStyle name="Followed Hyperlink" xfId="4451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5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68" builtinId="9" hidden="1"/>
    <cellStyle name="Followed Hyperlink" xfId="4469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3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86" builtinId="9" hidden="1"/>
    <cellStyle name="Followed Hyperlink" xfId="4487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1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504" builtinId="9" hidden="1"/>
    <cellStyle name="Followed Hyperlink" xfId="4505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09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440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522" builtinId="9" hidden="1"/>
    <cellStyle name="Followed Hyperlink" xfId="4523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7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40" builtinId="9" hidden="1"/>
    <cellStyle name="Followed Hyperlink" xfId="4541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5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441" builtinId="9" hidden="1"/>
    <cellStyle name="Followed Hyperlink" xfId="4591" builtinId="9" hidden="1"/>
    <cellStyle name="Followed Hyperlink" xfId="4592" builtinId="9" hidden="1"/>
    <cellStyle name="Followed Hyperlink" xfId="4593" builtinId="9" hidden="1"/>
    <cellStyle name="Followed Hyperlink" xfId="4594" builtinId="9" hidden="1"/>
    <cellStyle name="Followed Hyperlink" xfId="4595" builtinId="9" hidden="1"/>
    <cellStyle name="Followed Hyperlink" xfId="4596" builtinId="9" hidden="1"/>
    <cellStyle name="Followed Hyperlink" xfId="4597" builtinId="9" hidden="1"/>
    <cellStyle name="Followed Hyperlink" xfId="4598" builtinId="9" hidden="1"/>
    <cellStyle name="Followed Hyperlink" xfId="4599" builtinId="9" hidden="1"/>
    <cellStyle name="Followed Hyperlink" xfId="4600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4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17" builtinId="9" hidden="1"/>
    <cellStyle name="Followed Hyperlink" xfId="4618" builtinId="9" hidden="1"/>
    <cellStyle name="Followed Hyperlink" xfId="4619" builtinId="9" hidden="1"/>
    <cellStyle name="Followed Hyperlink" xfId="4620" builtinId="9" hidden="1"/>
    <cellStyle name="Followed Hyperlink" xfId="4621" builtinId="9" hidden="1"/>
    <cellStyle name="Followed Hyperlink" xfId="4622" builtinId="9" hidden="1"/>
    <cellStyle name="Followed Hyperlink" xfId="4623" builtinId="9" hidden="1"/>
    <cellStyle name="Followed Hyperlink" xfId="4624" builtinId="9" hidden="1"/>
    <cellStyle name="Followed Hyperlink" xfId="4625" builtinId="9" hidden="1"/>
    <cellStyle name="Followed Hyperlink" xfId="462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3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49" builtinId="9" hidden="1"/>
    <cellStyle name="Followed Hyperlink" xfId="4650" builtinId="9" hidden="1"/>
    <cellStyle name="Followed Hyperlink" xfId="4651" builtinId="9" hidden="1"/>
    <cellStyle name="Followed Hyperlink" xfId="4652" builtinId="9" hidden="1"/>
    <cellStyle name="Followed Hyperlink" xfId="4653" builtinId="9" hidden="1"/>
    <cellStyle name="Followed Hyperlink" xfId="4654" builtinId="9" hidden="1"/>
    <cellStyle name="Followed Hyperlink" xfId="4655" builtinId="9" hidden="1"/>
    <cellStyle name="Followed Hyperlink" xfId="4656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0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3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4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1" builtinId="9" hidden="1"/>
    <cellStyle name="Followed Hyperlink" xfId="4772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6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0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93" builtinId="9" hidden="1"/>
    <cellStyle name="Followed Hyperlink" xfId="4794" builtinId="9" hidden="1"/>
    <cellStyle name="Followed Hyperlink" xfId="4795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799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812" builtinId="9" hidden="1"/>
    <cellStyle name="Followed Hyperlink" xfId="4813" builtinId="9" hidden="1"/>
    <cellStyle name="Followed Hyperlink" xfId="4814" builtinId="9" hidden="1"/>
    <cellStyle name="Followed Hyperlink" xfId="4815" builtinId="9" hidden="1"/>
    <cellStyle name="Followed Hyperlink" xfId="4739" builtinId="9" hidden="1"/>
    <cellStyle name="Followed Hyperlink" xfId="4816" builtinId="9" hidden="1"/>
    <cellStyle name="Followed Hyperlink" xfId="4817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830" builtinId="9" hidden="1"/>
    <cellStyle name="Followed Hyperlink" xfId="4831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5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48" builtinId="9" hidden="1"/>
    <cellStyle name="Followed Hyperlink" xfId="4849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3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66" builtinId="9" hidden="1"/>
    <cellStyle name="Followed Hyperlink" xfId="4867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1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84" builtinId="9" hidden="1"/>
    <cellStyle name="Followed Hyperlink" xfId="4885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89" builtinId="9" hidden="1"/>
    <cellStyle name="Followed Hyperlink" xfId="4740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902" builtinId="9" hidden="1"/>
    <cellStyle name="Followed Hyperlink" xfId="4903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7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920" builtinId="9" hidden="1"/>
    <cellStyle name="Followed Hyperlink" xfId="4921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5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38" builtinId="9" hidden="1"/>
    <cellStyle name="Followed Hyperlink" xfId="4939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3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56" builtinId="9" hidden="1"/>
    <cellStyle name="Followed Hyperlink" xfId="4957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1" builtinId="9" hidden="1"/>
    <cellStyle name="Followed Hyperlink" xfId="4962" builtinId="9" hidden="1"/>
    <cellStyle name="Followed Hyperlink" xfId="4963" builtinId="9" hidden="1"/>
    <cellStyle name="Followed Hyperlink" xfId="4057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74" builtinId="9" hidden="1"/>
    <cellStyle name="Followed Hyperlink" xfId="4975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79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1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038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28" builtinId="9" hidden="1"/>
    <cellStyle name="Followed Hyperlink" xfId="5129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3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49" builtinId="9" hidden="1"/>
    <cellStyle name="Followed Hyperlink" xfId="5150" builtinId="9" hidden="1"/>
    <cellStyle name="Followed Hyperlink" xfId="5151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5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68" builtinId="9" hidden="1"/>
    <cellStyle name="Followed Hyperlink" xfId="5169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3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86" builtinId="9" hidden="1"/>
    <cellStyle name="Followed Hyperlink" xfId="5187" builtinId="9" hidden="1"/>
    <cellStyle name="Followed Hyperlink" xfId="5188" builtinId="9" hidden="1"/>
    <cellStyle name="Followed Hyperlink" xfId="5039" builtinId="9" hidden="1"/>
    <cellStyle name="Followed Hyperlink" xfId="5189" builtinId="9" hidden="1"/>
    <cellStyle name="Followed Hyperlink" xfId="5190" builtinId="9" hidden="1"/>
    <cellStyle name="Followed Hyperlink" xfId="5191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4" builtinId="9" hidden="1"/>
    <cellStyle name="Followed Hyperlink" xfId="5205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4060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337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338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503" builtinId="9" hidden="1"/>
    <cellStyle name="Followed Hyperlink" xfId="5504" builtinId="9" hidden="1"/>
    <cellStyle name="Followed Hyperlink" xfId="5505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09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522" builtinId="9" hidden="1"/>
    <cellStyle name="Followed Hyperlink" xfId="5523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7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40" builtinId="9" hidden="1"/>
    <cellStyle name="Followed Hyperlink" xfId="5541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5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58" builtinId="9" hidden="1"/>
    <cellStyle name="Followed Hyperlink" xfId="5559" builtinId="9" hidden="1"/>
    <cellStyle name="Followed Hyperlink" xfId="5560" builtinId="9" hidden="1"/>
    <cellStyle name="Followed Hyperlink" xfId="5561" builtinId="9" hidden="1"/>
    <cellStyle name="Followed Hyperlink" xfId="4061" builtinId="9" hidden="1"/>
    <cellStyle name="Followed Hyperlink" xfId="5562" builtinId="9" hidden="1"/>
    <cellStyle name="Followed Hyperlink" xfId="5563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76" builtinId="9" hidden="1"/>
    <cellStyle name="Followed Hyperlink" xfId="5577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1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94" builtinId="9" hidden="1"/>
    <cellStyle name="Followed Hyperlink" xfId="5595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599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612" builtinId="9" hidden="1"/>
    <cellStyle name="Followed Hyperlink" xfId="5613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7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630" builtinId="9" hidden="1"/>
    <cellStyle name="Followed Hyperlink" xfId="5631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5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48" builtinId="9" hidden="1"/>
    <cellStyle name="Followed Hyperlink" xfId="5649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3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66" builtinId="9" hidden="1"/>
    <cellStyle name="Followed Hyperlink" xfId="5667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1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84" builtinId="9" hidden="1"/>
    <cellStyle name="Followed Hyperlink" xfId="5685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89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636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0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637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7" builtinId="9" hidden="1"/>
    <cellStyle name="Followed Hyperlink" xfId="5838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2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58" builtinId="9" hidden="1"/>
    <cellStyle name="Followed Hyperlink" xfId="5859" builtinId="9" hidden="1"/>
    <cellStyle name="Followed Hyperlink" xfId="5860" builtinId="9" hidden="1"/>
    <cellStyle name="Followed Hyperlink" xfId="591" builtinId="9" hidden="1"/>
    <cellStyle name="Followed Hyperlink" xfId="1121" builtinId="9" hidden="1"/>
    <cellStyle name="Followed Hyperlink" xfId="1120" builtinId="9" hidden="1"/>
    <cellStyle name="Followed Hyperlink" xfId="582" builtinId="9" hidden="1"/>
    <cellStyle name="Followed Hyperlink" xfId="1641" builtinId="9" hidden="1"/>
    <cellStyle name="Followed Hyperlink" xfId="4056" builtinId="9" hidden="1"/>
    <cellStyle name="Followed Hyperlink" xfId="1640" builtinId="9" hidden="1"/>
    <cellStyle name="Followed Hyperlink" xfId="1647" builtinId="9" hidden="1"/>
    <cellStyle name="Followed Hyperlink" xfId="5862" builtinId="9" hidden="1"/>
    <cellStyle name="Followed Hyperlink" xfId="5863" builtinId="9" hidden="1"/>
    <cellStyle name="Followed Hyperlink" xfId="5864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77" builtinId="9" hidden="1"/>
    <cellStyle name="Followed Hyperlink" xfId="5878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2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95" builtinId="9" hidden="1"/>
    <cellStyle name="Followed Hyperlink" xfId="5896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0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913" builtinId="9" hidden="1"/>
    <cellStyle name="Followed Hyperlink" xfId="5914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8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32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6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49" builtinId="9" hidden="1"/>
    <cellStyle name="Followed Hyperlink" xfId="5950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4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67" builtinId="9" hidden="1"/>
    <cellStyle name="Followed Hyperlink" xfId="5968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2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85" builtinId="9" hidden="1"/>
    <cellStyle name="Followed Hyperlink" xfId="5986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0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6003" builtinId="9" hidden="1"/>
    <cellStyle name="Followed Hyperlink" xfId="6004" builtinId="9" hidden="1"/>
    <cellStyle name="Followed Hyperlink" xfId="6005" builtinId="9" hidden="1"/>
    <cellStyle name="Followed Hyperlink" xfId="6006" builtinId="9" hidden="1"/>
    <cellStyle name="Followed Hyperlink" xfId="5930" builtinId="9" hidden="1"/>
    <cellStyle name="Followed Hyperlink" xfId="6007" builtinId="9" hidden="1"/>
    <cellStyle name="Followed Hyperlink" xfId="6008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6021" builtinId="9" hidden="1"/>
    <cellStyle name="Followed Hyperlink" xfId="6022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6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39" builtinId="9" hidden="1"/>
    <cellStyle name="Followed Hyperlink" xfId="6040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4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5931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1" builtinId="9" hidden="1"/>
    <cellStyle name="Followed Hyperlink" xfId="6092" builtinId="9" hidden="1"/>
    <cellStyle name="Followed Hyperlink" xfId="6093" builtinId="9" hidden="1"/>
    <cellStyle name="Followed Hyperlink" xfId="6094" builtinId="9" hidden="1"/>
    <cellStyle name="Followed Hyperlink" xfId="6095" builtinId="9" hidden="1"/>
    <cellStyle name="Followed Hyperlink" xfId="6096" builtinId="9" hidden="1"/>
    <cellStyle name="Followed Hyperlink" xfId="6097" builtinId="9" hidden="1"/>
    <cellStyle name="Followed Hyperlink" xfId="6098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2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15" builtinId="9" hidden="1"/>
    <cellStyle name="Followed Hyperlink" xfId="6116" builtinId="9" hidden="1"/>
    <cellStyle name="Followed Hyperlink" xfId="6117" builtinId="9" hidden="1"/>
    <cellStyle name="Followed Hyperlink" xfId="6118" builtinId="9" hidden="1"/>
    <cellStyle name="Followed Hyperlink" xfId="6119" builtinId="9" hidden="1"/>
    <cellStyle name="Followed Hyperlink" xfId="6120" builtinId="9" hidden="1"/>
    <cellStyle name="Followed Hyperlink" xfId="6121" builtinId="9" hidden="1"/>
    <cellStyle name="Followed Hyperlink" xfId="6122" builtinId="9" hidden="1"/>
    <cellStyle name="Followed Hyperlink" xfId="6123" builtinId="9" hidden="1"/>
    <cellStyle name="Followed Hyperlink" xfId="612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1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147" builtinId="9" hidden="1"/>
    <cellStyle name="Followed Hyperlink" xfId="6148" builtinId="9" hidden="1"/>
    <cellStyle name="Followed Hyperlink" xfId="6149" builtinId="9" hidden="1"/>
    <cellStyle name="Followed Hyperlink" xfId="6150" builtinId="9" hidden="1"/>
    <cellStyle name="Followed Hyperlink" xfId="6151" builtinId="9" hidden="1"/>
    <cellStyle name="Followed Hyperlink" xfId="6152" builtinId="9" hidden="1"/>
    <cellStyle name="Followed Hyperlink" xfId="6153" builtinId="9" hidden="1"/>
    <cellStyle name="Followed Hyperlink" xfId="615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1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2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69" builtinId="9" hidden="1"/>
    <cellStyle name="Followed Hyperlink" xfId="6270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4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8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91" builtinId="9" hidden="1"/>
    <cellStyle name="Followed Hyperlink" xfId="6292" builtinId="9" hidden="1"/>
    <cellStyle name="Followed Hyperlink" xfId="6293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7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310" builtinId="9" hidden="1"/>
    <cellStyle name="Followed Hyperlink" xfId="6311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5" builtinId="9" hidden="1"/>
    <cellStyle name="Followed Hyperlink" xfId="6316" builtinId="9" hidden="1"/>
    <cellStyle name="Followed Hyperlink" xfId="6240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328" builtinId="9" hidden="1"/>
    <cellStyle name="Followed Hyperlink" xfId="6329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3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46" builtinId="9" hidden="1"/>
    <cellStyle name="Followed Hyperlink" xfId="6347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1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64" builtinId="9" hidden="1"/>
    <cellStyle name="Followed Hyperlink" xfId="6365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69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82" builtinId="9" hidden="1"/>
    <cellStyle name="Followed Hyperlink" xfId="6383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7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241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400" builtinId="9" hidden="1"/>
    <cellStyle name="Followed Hyperlink" xfId="6401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5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418" builtinId="9" hidden="1"/>
    <cellStyle name="Followed Hyperlink" xfId="6419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3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36" builtinId="9" hidden="1"/>
    <cellStyle name="Followed Hyperlink" xfId="6437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1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54" builtinId="9" hidden="1"/>
    <cellStyle name="Followed Hyperlink" xfId="6455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59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72" builtinId="9" hidden="1"/>
    <cellStyle name="Followed Hyperlink" xfId="6473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7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59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540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6" builtinId="9" hidden="1"/>
    <cellStyle name="Followed Hyperlink" xfId="6627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1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47" builtinId="9" hidden="1"/>
    <cellStyle name="Followed Hyperlink" xfId="6648" builtinId="9" hidden="1"/>
    <cellStyle name="Followed Hyperlink" xfId="6649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3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66" builtinId="9" hidden="1"/>
    <cellStyle name="Followed Hyperlink" xfId="6667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1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84" builtinId="9" hidden="1"/>
    <cellStyle name="Followed Hyperlink" xfId="6685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89" builtinId="9" hidden="1"/>
    <cellStyle name="Followed Hyperlink" xfId="6690" builtinId="9" hidden="1"/>
    <cellStyle name="Followed Hyperlink" xfId="6541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702" builtinId="9" hidden="1"/>
    <cellStyle name="Followed Hyperlink" xfId="6703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7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720" builtinId="9" hidden="1"/>
    <cellStyle name="Followed Hyperlink" xfId="6721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5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38" builtinId="9" hidden="1"/>
    <cellStyle name="Followed Hyperlink" xfId="6739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3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56" builtinId="9" hidden="1"/>
    <cellStyle name="Followed Hyperlink" xfId="6757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1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1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74" builtinId="9" hidden="1"/>
    <cellStyle name="Followed Hyperlink" xfId="6775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79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92" builtinId="9" hidden="1"/>
    <cellStyle name="Followed Hyperlink" xfId="6793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7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810" builtinId="9" hidden="1"/>
    <cellStyle name="Followed Hyperlink" xfId="6811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5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828" builtinId="9" hidden="1"/>
    <cellStyle name="Followed Hyperlink" xfId="6829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3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3" builtinId="9" hidden="1"/>
    <cellStyle name="Followed Hyperlink" xfId="6914" builtinId="9" hidden="1"/>
    <cellStyle name="Followed Hyperlink" xfId="6915" builtinId="9" hidden="1"/>
    <cellStyle name="Followed Hyperlink" xfId="6839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0" builtinId="9" hidden="1"/>
    <cellStyle name="Followed Hyperlink" xfId="6981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5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840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7001" builtinId="9" hidden="1"/>
    <cellStyle name="Followed Hyperlink" xfId="7002" builtinId="9" hidden="1"/>
    <cellStyle name="Followed Hyperlink" xfId="7003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7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7020" builtinId="9" hidden="1"/>
    <cellStyle name="Followed Hyperlink" xfId="7021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5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38" builtinId="9" hidden="1"/>
    <cellStyle name="Followed Hyperlink" xfId="7039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3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56" builtinId="9" hidden="1"/>
    <cellStyle name="Followed Hyperlink" xfId="7057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1" builtinId="9" hidden="1"/>
    <cellStyle name="Followed Hyperlink" xfId="7062" builtinId="9" hidden="1"/>
    <cellStyle name="Followed Hyperlink" xfId="7063" builtinId="9" hidden="1"/>
    <cellStyle name="Followed Hyperlink" xfId="6157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74" builtinId="9" hidden="1"/>
    <cellStyle name="Followed Hyperlink" xfId="7075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79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92" builtinId="9" hidden="1"/>
    <cellStyle name="Followed Hyperlink" xfId="7093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7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110" builtinId="9" hidden="1"/>
    <cellStyle name="Followed Hyperlink" xfId="7111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5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128" builtinId="9" hidden="1"/>
    <cellStyle name="Followed Hyperlink" xfId="7129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3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46" builtinId="9" hidden="1"/>
    <cellStyle name="Followed Hyperlink" xfId="7147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1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64" builtinId="9" hidden="1"/>
    <cellStyle name="Followed Hyperlink" xfId="7165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69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82" builtinId="9" hidden="1"/>
    <cellStyle name="Followed Hyperlink" xfId="7183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7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138" builtinId="9" hidden="1"/>
    <cellStyle name="Followed Hyperlink" xfId="7215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8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139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5" builtinId="9" hidden="1"/>
    <cellStyle name="Followed Hyperlink" xfId="7336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0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56" builtinId="9" hidden="1"/>
    <cellStyle name="Followed Hyperlink" xfId="7357" builtinId="9" hidden="1"/>
    <cellStyle name="Followed Hyperlink" xfId="7358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2" builtinId="9" hidden="1"/>
    <cellStyle name="Followed Hyperlink" xfId="6160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75" builtinId="9" hidden="1"/>
    <cellStyle name="Followed Hyperlink" xfId="7376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0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93" builtinId="9" hidden="1"/>
    <cellStyle name="Followed Hyperlink" xfId="7394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8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411" builtinId="9" hidden="1"/>
    <cellStyle name="Followed Hyperlink" xfId="7412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6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429" builtinId="9" hidden="1"/>
    <cellStyle name="Followed Hyperlink" xfId="7430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4" builtinId="9" hidden="1"/>
    <cellStyle name="Followed Hyperlink" xfId="7435" builtinId="9" hidden="1"/>
    <cellStyle name="Followed Hyperlink" xfId="7436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47" builtinId="9" hidden="1"/>
    <cellStyle name="Followed Hyperlink" xfId="7448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2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65" builtinId="9" hidden="1"/>
    <cellStyle name="Followed Hyperlink" xfId="7466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0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83" builtinId="9" hidden="1"/>
    <cellStyle name="Followed Hyperlink" xfId="7484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8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501" builtinId="9" hidden="1"/>
    <cellStyle name="Followed Hyperlink" xfId="7502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6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437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519" builtinId="9" hidden="1"/>
    <cellStyle name="Followed Hyperlink" xfId="7520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4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37" builtinId="9" hidden="1"/>
    <cellStyle name="Followed Hyperlink" xfId="7538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2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438" builtinId="9" hidden="1"/>
    <cellStyle name="Followed Hyperlink" xfId="7588" builtinId="9" hidden="1"/>
    <cellStyle name="Followed Hyperlink" xfId="7589" builtinId="9" hidden="1"/>
    <cellStyle name="Followed Hyperlink" xfId="7590" builtinId="9" hidden="1"/>
    <cellStyle name="Followed Hyperlink" xfId="7591" builtinId="9" hidden="1"/>
    <cellStyle name="Followed Hyperlink" xfId="7592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13" builtinId="9" hidden="1"/>
    <cellStyle name="Followed Hyperlink" xfId="7614" builtinId="9" hidden="1"/>
    <cellStyle name="Followed Hyperlink" xfId="7615" builtinId="9" hidden="1"/>
    <cellStyle name="Followed Hyperlink" xfId="7616" builtinId="9" hidden="1"/>
    <cellStyle name="Followed Hyperlink" xfId="7617" builtinId="9" hidden="1"/>
    <cellStyle name="Followed Hyperlink" xfId="7618" builtinId="9" hidden="1"/>
    <cellStyle name="Followed Hyperlink" xfId="7619" builtinId="9" hidden="1"/>
    <cellStyle name="Followed Hyperlink" xfId="7620" builtinId="9" hidden="1"/>
    <cellStyle name="Followed Hyperlink" xfId="7621" builtinId="9" hidden="1"/>
    <cellStyle name="Followed Hyperlink" xfId="762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39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645" builtinId="9" hidden="1"/>
    <cellStyle name="Followed Hyperlink" xfId="7646" builtinId="9" hidden="1"/>
    <cellStyle name="Followed Hyperlink" xfId="7647" builtinId="9" hidden="1"/>
    <cellStyle name="Followed Hyperlink" xfId="7648" builtinId="9" hidden="1"/>
    <cellStyle name="Followed Hyperlink" xfId="7649" builtinId="9" hidden="1"/>
    <cellStyle name="Followed Hyperlink" xfId="7650" builtinId="9" hidden="1"/>
    <cellStyle name="Followed Hyperlink" xfId="7651" builtinId="9" hidden="1"/>
    <cellStyle name="Followed Hyperlink" xfId="7652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61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699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6" builtinId="9" hidden="1"/>
    <cellStyle name="Followed Hyperlink" xfId="7767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1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5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88" builtinId="9" hidden="1"/>
    <cellStyle name="Followed Hyperlink" xfId="7789" builtinId="9" hidden="1"/>
    <cellStyle name="Followed Hyperlink" xfId="7790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4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807" builtinId="9" hidden="1"/>
    <cellStyle name="Followed Hyperlink" xfId="7808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2" builtinId="9" hidden="1"/>
    <cellStyle name="Followed Hyperlink" xfId="7736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825" builtinId="9" hidden="1"/>
    <cellStyle name="Followed Hyperlink" xfId="7826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0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43" builtinId="9" hidden="1"/>
    <cellStyle name="Followed Hyperlink" xfId="7844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8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61" builtinId="9" hidden="1"/>
    <cellStyle name="Followed Hyperlink" xfId="7862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6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79" builtinId="9" hidden="1"/>
    <cellStyle name="Followed Hyperlink" xfId="7880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4" builtinId="9" hidden="1"/>
    <cellStyle name="Followed Hyperlink" xfId="7885" builtinId="9" hidden="1"/>
    <cellStyle name="Followed Hyperlink" xfId="7886" builtinId="9" hidden="1"/>
    <cellStyle name="Followed Hyperlink" xfId="7737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97" builtinId="9" hidden="1"/>
    <cellStyle name="Followed Hyperlink" xfId="7898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2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915" builtinId="9" hidden="1"/>
    <cellStyle name="Followed Hyperlink" xfId="7916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0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933" builtinId="9" hidden="1"/>
    <cellStyle name="Followed Hyperlink" xfId="7934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8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51" builtinId="9" hidden="1"/>
    <cellStyle name="Followed Hyperlink" xfId="7952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6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1643" builtinId="9" hidden="1"/>
    <cellStyle name="Followed Hyperlink" xfId="592" builtinId="9" hidden="1"/>
    <cellStyle name="Followed Hyperlink" xfId="4058" builtinId="9" hidden="1"/>
    <cellStyle name="Followed Hyperlink" xfId="1950" builtinId="9" hidden="1"/>
    <cellStyle name="Followed Hyperlink" xfId="576" builtinId="9" hidden="1"/>
    <cellStyle name="Followed Hyperlink" xfId="6155" builtinId="9" hidden="1"/>
    <cellStyle name="Followed Hyperlink" xfId="580" builtinId="9" hidden="1"/>
    <cellStyle name="Followed Hyperlink" xfId="58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69" builtinId="9" hidden="1"/>
    <cellStyle name="Followed Hyperlink" xfId="7970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4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6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029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3" builtinId="9" hidden="1"/>
    <cellStyle name="Followed Hyperlink" xfId="8124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8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44" builtinId="9" hidden="1"/>
    <cellStyle name="Followed Hyperlink" xfId="8145" builtinId="9" hidden="1"/>
    <cellStyle name="Followed Hyperlink" xfId="8146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0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63" builtinId="9" hidden="1"/>
    <cellStyle name="Followed Hyperlink" xfId="8164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8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030" builtinId="9" hidden="1"/>
    <cellStyle name="Followed Hyperlink" xfId="8180" builtinId="9" hidden="1"/>
    <cellStyle name="Followed Hyperlink" xfId="8181" builtinId="9" hidden="1"/>
    <cellStyle name="Followed Hyperlink" xfId="8182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6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99" builtinId="9" hidden="1"/>
    <cellStyle name="Followed Hyperlink" xfId="8200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4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217" builtinId="9" hidden="1"/>
    <cellStyle name="Followed Hyperlink" xfId="8218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2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35" builtinId="9" hidden="1"/>
    <cellStyle name="Followed Hyperlink" xfId="8236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0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53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71" builtinId="9" hidden="1"/>
    <cellStyle name="Followed Hyperlink" xfId="8272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6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89" builtinId="9" hidden="1"/>
    <cellStyle name="Followed Hyperlink" xfId="8290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4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307" builtinId="9" hidden="1"/>
    <cellStyle name="Followed Hyperlink" xfId="8308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2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325" builtinId="9" hidden="1"/>
    <cellStyle name="Followed Hyperlink" xfId="8326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0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0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337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7" builtinId="9" hidden="1"/>
    <cellStyle name="Followed Hyperlink" xfId="8478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2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338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98" builtinId="9" hidden="1"/>
    <cellStyle name="Followed Hyperlink" xfId="8499" builtinId="9" hidden="1"/>
    <cellStyle name="Followed Hyperlink" xfId="8500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4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517" builtinId="9" hidden="1"/>
    <cellStyle name="Followed Hyperlink" xfId="8518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2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35" builtinId="9" hidden="1"/>
    <cellStyle name="Followed Hyperlink" xfId="8536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0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53" builtinId="9" hidden="1"/>
    <cellStyle name="Followed Hyperlink" xfId="8554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8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71" builtinId="9" hidden="1"/>
    <cellStyle name="Followed Hyperlink" xfId="8572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6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89" builtinId="9" hidden="1"/>
    <cellStyle name="Followed Hyperlink" xfId="8590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4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607" builtinId="9" hidden="1"/>
    <cellStyle name="Followed Hyperlink" xfId="8608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2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625" builtinId="9" hidden="1"/>
    <cellStyle name="Followed Hyperlink" xfId="8626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0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43" builtinId="9" hidden="1"/>
    <cellStyle name="Followed Hyperlink" xfId="8644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8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61" builtinId="9" hidden="1"/>
    <cellStyle name="Followed Hyperlink" xfId="8662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6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79" builtinId="9" hidden="1"/>
    <cellStyle name="Followed Hyperlink" xfId="8680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4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713" builtinId="9" hidden="1"/>
    <cellStyle name="Followed Hyperlink" xfId="8637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5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638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2" builtinId="9" hidden="1"/>
    <cellStyle name="Followed Hyperlink" xfId="8833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7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53" builtinId="9" hidden="1"/>
    <cellStyle name="Followed Hyperlink" xfId="8854" builtinId="9" hidden="1"/>
    <cellStyle name="Followed Hyperlink" xfId="8855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59" builtinId="9" hidden="1"/>
    <cellStyle name="Followed Hyperlink" xfId="8860" builtinId="9" hidden="1"/>
    <cellStyle name="Followed Hyperlink" xfId="8861" builtinId="9" hidden="1"/>
    <cellStyle name="Followed Hyperlink" xfId="82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72" builtinId="9" hidden="1"/>
    <cellStyle name="Followed Hyperlink" xfId="8873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7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90" builtinId="9" hidden="1"/>
    <cellStyle name="Followed Hyperlink" xfId="8891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5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908" builtinId="9" hidden="1"/>
    <cellStyle name="Followed Hyperlink" xfId="8909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3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926" builtinId="9" hidden="1"/>
    <cellStyle name="Followed Hyperlink" xfId="8927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1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44" builtinId="9" hidden="1"/>
    <cellStyle name="Followed Hyperlink" xfId="8945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49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62" builtinId="9" hidden="1"/>
    <cellStyle name="Followed Hyperlink" xfId="8963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7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80" builtinId="9" hidden="1"/>
    <cellStyle name="Followed Hyperlink" xfId="8981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5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98" builtinId="9" hidden="1"/>
    <cellStyle name="Followed Hyperlink" xfId="8999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3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8936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9016" builtinId="9" hidden="1"/>
    <cellStyle name="Followed Hyperlink" xfId="9017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1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9034" builtinId="9" hidden="1"/>
    <cellStyle name="Followed Hyperlink" xfId="9035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39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86" builtinId="9" hidden="1"/>
    <cellStyle name="Followed Hyperlink" xfId="8937" builtinId="9" hidden="1"/>
    <cellStyle name="Followed Hyperlink" xfId="9087" builtinId="9" hidden="1"/>
    <cellStyle name="Followed Hyperlink" xfId="9088" builtinId="9" hidden="1"/>
    <cellStyle name="Followed Hyperlink" xfId="9089" builtinId="9" hidden="1"/>
    <cellStyle name="Followed Hyperlink" xfId="9090" builtinId="9" hidden="1"/>
    <cellStyle name="Followed Hyperlink" xfId="9091" builtinId="9" hidden="1"/>
    <cellStyle name="Followed Hyperlink" xfId="9092" builtinId="9" hidden="1"/>
    <cellStyle name="Followed Hyperlink" xfId="9093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7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10" builtinId="9" hidden="1"/>
    <cellStyle name="Followed Hyperlink" xfId="9111" builtinId="9" hidden="1"/>
    <cellStyle name="Followed Hyperlink" xfId="9112" builtinId="9" hidden="1"/>
    <cellStyle name="Followed Hyperlink" xfId="9113" builtinId="9" hidden="1"/>
    <cellStyle name="Followed Hyperlink" xfId="9114" builtinId="9" hidden="1"/>
    <cellStyle name="Followed Hyperlink" xfId="9115" builtinId="9" hidden="1"/>
    <cellStyle name="Followed Hyperlink" xfId="9116" builtinId="9" hidden="1"/>
    <cellStyle name="Followed Hyperlink" xfId="9117" builtinId="9" hidden="1"/>
    <cellStyle name="Followed Hyperlink" xfId="9118" builtinId="9" hidden="1"/>
    <cellStyle name="Followed Hyperlink" xfId="911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6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142" builtinId="9" hidden="1"/>
    <cellStyle name="Followed Hyperlink" xfId="9143" builtinId="9" hidden="1"/>
    <cellStyle name="Followed Hyperlink" xfId="9144" builtinId="9" hidden="1"/>
    <cellStyle name="Followed Hyperlink" xfId="9145" builtinId="9" hidden="1"/>
    <cellStyle name="Followed Hyperlink" xfId="9146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8255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3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0" builtinId="9" hidden="1"/>
    <cellStyle name="Followed Hyperlink" xfId="9261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5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69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82" builtinId="9" hidden="1"/>
    <cellStyle name="Followed Hyperlink" xfId="9283" builtinId="9" hidden="1"/>
    <cellStyle name="Followed Hyperlink" xfId="9284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8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301" builtinId="9" hidden="1"/>
    <cellStyle name="Followed Hyperlink" xfId="9302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6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235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319" builtinId="9" hidden="1"/>
    <cellStyle name="Followed Hyperlink" xfId="9320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4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37" builtinId="9" hidden="1"/>
    <cellStyle name="Followed Hyperlink" xfId="9338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2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55" builtinId="9" hidden="1"/>
    <cellStyle name="Followed Hyperlink" xfId="9356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0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73" builtinId="9" hidden="1"/>
    <cellStyle name="Followed Hyperlink" xfId="9374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8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236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91" builtinId="9" hidden="1"/>
    <cellStyle name="Followed Hyperlink" xfId="9392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6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409" builtinId="9" hidden="1"/>
    <cellStyle name="Followed Hyperlink" xfId="9410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4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427" builtinId="9" hidden="1"/>
    <cellStyle name="Followed Hyperlink" xfId="9428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2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45" builtinId="9" hidden="1"/>
    <cellStyle name="Followed Hyperlink" xfId="9446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0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8257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63" builtinId="9" hidden="1"/>
    <cellStyle name="Followed Hyperlink" xfId="9464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8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0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534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7" builtinId="9" hidden="1"/>
    <cellStyle name="Followed Hyperlink" xfId="9618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2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38" builtinId="9" hidden="1"/>
    <cellStyle name="Followed Hyperlink" xfId="9639" builtinId="9" hidden="1"/>
    <cellStyle name="Followed Hyperlink" xfId="9640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4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57" builtinId="9" hidden="1"/>
    <cellStyle name="Followed Hyperlink" xfId="9658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2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75" builtinId="9" hidden="1"/>
    <cellStyle name="Followed Hyperlink" xfId="9676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0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535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93" builtinId="9" hidden="1"/>
    <cellStyle name="Followed Hyperlink" xfId="9694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8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711" builtinId="9" hidden="1"/>
    <cellStyle name="Followed Hyperlink" xfId="9712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6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729" builtinId="9" hidden="1"/>
    <cellStyle name="Followed Hyperlink" xfId="9730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4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47" builtinId="9" hidden="1"/>
    <cellStyle name="Followed Hyperlink" xfId="9748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2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82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65" builtinId="9" hidden="1"/>
    <cellStyle name="Followed Hyperlink" xfId="9766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0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83" builtinId="9" hidden="1"/>
    <cellStyle name="Followed Hyperlink" xfId="9784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8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801" builtinId="9" hidden="1"/>
    <cellStyle name="Followed Hyperlink" xfId="9802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6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819" builtinId="9" hidden="1"/>
    <cellStyle name="Followed Hyperlink" xfId="9820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4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5" builtinId="9" hidden="1"/>
    <cellStyle name="Followed Hyperlink" xfId="983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4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833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1" builtinId="9" hidden="1"/>
    <cellStyle name="Followed Hyperlink" xfId="9972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6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834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92" builtinId="9" hidden="1"/>
    <cellStyle name="Followed Hyperlink" xfId="9993" builtinId="9" hidden="1"/>
    <cellStyle name="Followed Hyperlink" xfId="9994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8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10011" builtinId="9" hidden="1"/>
    <cellStyle name="Followed Hyperlink" xfId="10012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6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10029" builtinId="9" hidden="1"/>
    <cellStyle name="Followed Hyperlink" xfId="10030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4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47" builtinId="9" hidden="1"/>
    <cellStyle name="Followed Hyperlink" xfId="10048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2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4063" builtinId="9" hidden="1"/>
    <cellStyle name="Followed Hyperlink" xfId="4062" builtinId="9" hidden="1"/>
    <cellStyle name="Followed Hyperlink" xfId="6158" builtinId="9" hidden="1"/>
    <cellStyle name="Followed Hyperlink" xfId="1646" builtinId="9" hidden="1"/>
    <cellStyle name="Followed Hyperlink" xfId="581" builtinId="9" hidden="1"/>
    <cellStyle name="Followed Hyperlink" xfId="8254" builtinId="9" hidden="1"/>
    <cellStyle name="Followed Hyperlink" xfId="577" builtinId="9" hidden="1"/>
    <cellStyle name="Followed Hyperlink" xfId="7961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65" builtinId="9" hidden="1"/>
    <cellStyle name="Followed Hyperlink" xfId="10066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0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83" builtinId="9" hidden="1"/>
    <cellStyle name="Followed Hyperlink" xfId="10084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8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101" builtinId="9" hidden="1"/>
    <cellStyle name="Followed Hyperlink" xfId="10102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6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119" builtinId="9" hidden="1"/>
    <cellStyle name="Followed Hyperlink" xfId="10120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4" builtinId="9" hidden="1"/>
    <cellStyle name="Followed Hyperlink" xfId="10125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37" builtinId="9" hidden="1"/>
    <cellStyle name="Followed Hyperlink" xfId="10138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2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55" builtinId="9" hidden="1"/>
    <cellStyle name="Followed Hyperlink" xfId="10156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0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73" builtinId="9" hidden="1"/>
    <cellStyle name="Followed Hyperlink" xfId="10174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8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126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59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127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6" builtinId="9" hidden="1"/>
    <cellStyle name="Followed Hyperlink" xfId="10327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1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47" builtinId="9" hidden="1"/>
    <cellStyle name="Followed Hyperlink" xfId="10348" builtinId="9" hidden="1"/>
    <cellStyle name="Followed Hyperlink" xfId="10349" builtinId="9" hidden="1"/>
    <cellStyle name="Followed Hyperlink" xfId="10350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66" builtinId="9" hidden="1"/>
    <cellStyle name="Followed Hyperlink" xfId="10367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1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84" builtinId="9" hidden="1"/>
    <cellStyle name="Followed Hyperlink" xfId="10385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89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402" builtinId="9" hidden="1"/>
    <cellStyle name="Followed Hyperlink" xfId="10403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7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420" builtinId="9" hidden="1"/>
    <cellStyle name="Followed Hyperlink" xfId="10421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5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38" builtinId="9" hidden="1"/>
    <cellStyle name="Followed Hyperlink" xfId="10439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3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56" builtinId="9" hidden="1"/>
    <cellStyle name="Followed Hyperlink" xfId="10457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1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74" builtinId="9" hidden="1"/>
    <cellStyle name="Followed Hyperlink" xfId="10475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79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92" builtinId="9" hidden="1"/>
    <cellStyle name="Followed Hyperlink" xfId="10493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7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33" builtinId="9" hidden="1"/>
    <cellStyle name="Followed Hyperlink" xfId="10510" builtinId="9" hidden="1"/>
    <cellStyle name="Followed Hyperlink" xfId="10511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5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528" builtinId="9" hidden="1"/>
    <cellStyle name="Followed Hyperlink" xfId="10529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3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0" builtinId="9" hidden="1"/>
    <cellStyle name="Followed Hyperlink" xfId="10581" builtinId="9" hidden="1"/>
    <cellStyle name="Followed Hyperlink" xfId="10582" builtinId="9" hidden="1"/>
    <cellStyle name="Followed Hyperlink" xfId="10583" builtinId="9" hidden="1"/>
    <cellStyle name="Followed Hyperlink" xfId="10434" builtinId="9" hidden="1"/>
    <cellStyle name="Followed Hyperlink" xfId="10584" builtinId="9" hidden="1"/>
    <cellStyle name="Followed Hyperlink" xfId="10585" builtinId="9" hidden="1"/>
    <cellStyle name="Followed Hyperlink" xfId="10586" builtinId="9" hidden="1"/>
    <cellStyle name="Followed Hyperlink" xfId="10587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1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04" builtinId="9" hidden="1"/>
    <cellStyle name="Followed Hyperlink" xfId="10605" builtinId="9" hidden="1"/>
    <cellStyle name="Followed Hyperlink" xfId="10606" builtinId="9" hidden="1"/>
    <cellStyle name="Followed Hyperlink" xfId="10607" builtinId="9" hidden="1"/>
    <cellStyle name="Followed Hyperlink" xfId="10608" builtinId="9" hidden="1"/>
    <cellStyle name="Followed Hyperlink" xfId="10609" builtinId="9" hidden="1"/>
    <cellStyle name="Followed Hyperlink" xfId="10610" builtinId="9" hidden="1"/>
    <cellStyle name="Followed Hyperlink" xfId="10611" builtinId="9" hidden="1"/>
    <cellStyle name="Followed Hyperlink" xfId="10612" builtinId="9" hidden="1"/>
    <cellStyle name="Followed Hyperlink" xfId="1061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0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636" builtinId="9" hidden="1"/>
    <cellStyle name="Followed Hyperlink" xfId="10637" builtinId="9" hidden="1"/>
    <cellStyle name="Followed Hyperlink" xfId="10638" builtinId="9" hidden="1"/>
    <cellStyle name="Followed Hyperlink" xfId="10639" builtinId="9" hidden="1"/>
    <cellStyle name="Followed Hyperlink" xfId="10640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7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4" builtinId="9" hidden="1"/>
    <cellStyle name="Followed Hyperlink" xfId="10755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59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3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76" builtinId="9" hidden="1"/>
    <cellStyle name="Followed Hyperlink" xfId="10777" builtinId="9" hidden="1"/>
    <cellStyle name="Followed Hyperlink" xfId="10778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2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95" builtinId="9" hidden="1"/>
    <cellStyle name="Followed Hyperlink" xfId="10796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0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733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813" builtinId="9" hidden="1"/>
    <cellStyle name="Followed Hyperlink" xfId="10814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8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831" builtinId="9" hidden="1"/>
    <cellStyle name="Followed Hyperlink" xfId="10832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6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49" builtinId="9" hidden="1"/>
    <cellStyle name="Followed Hyperlink" xfId="10850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4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67" builtinId="9" hidden="1"/>
    <cellStyle name="Followed Hyperlink" xfId="10868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2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734" builtinId="9" hidden="1"/>
    <cellStyle name="Followed Hyperlink" xfId="10884" builtinId="9" hidden="1"/>
    <cellStyle name="Followed Hyperlink" xfId="10885" builtinId="9" hidden="1"/>
    <cellStyle name="Followed Hyperlink" xfId="10886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0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903" builtinId="9" hidden="1"/>
    <cellStyle name="Followed Hyperlink" xfId="10904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8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921" builtinId="9" hidden="1"/>
    <cellStyle name="Followed Hyperlink" xfId="10922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6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39" builtinId="9" hidden="1"/>
    <cellStyle name="Followed Hyperlink" xfId="10940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4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57" builtinId="9" hidden="1"/>
    <cellStyle name="Followed Hyperlink" xfId="10357" builtinId="9" hidden="1"/>
    <cellStyle name="Followed Hyperlink" xfId="10958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2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4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032" builtinId="9" hidden="1"/>
    <cellStyle name="Followed Hyperlink" xfId="11109" builtinId="9" hidden="1"/>
    <cellStyle name="Followed Hyperlink" xfId="11110" builtinId="9" hidden="1"/>
    <cellStyle name="Followed Hyperlink" xfId="11111" builtinId="9" hidden="1"/>
    <cellStyle name="Followed Hyperlink" xfId="11112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6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32" builtinId="9" hidden="1"/>
    <cellStyle name="Followed Hyperlink" xfId="11133" builtinId="9" hidden="1"/>
    <cellStyle name="Followed Hyperlink" xfId="11134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8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51" builtinId="9" hidden="1"/>
    <cellStyle name="Followed Hyperlink" xfId="11152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6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69" builtinId="9" hidden="1"/>
    <cellStyle name="Followed Hyperlink" xfId="11170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4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033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87" builtinId="9" hidden="1"/>
    <cellStyle name="Followed Hyperlink" xfId="11188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2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205" builtinId="9" hidden="1"/>
    <cellStyle name="Followed Hyperlink" xfId="11206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0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223" builtinId="9" hidden="1"/>
    <cellStyle name="Followed Hyperlink" xfId="11224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8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41" builtinId="9" hidden="1"/>
    <cellStyle name="Followed Hyperlink" xfId="11242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6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0353" builtinId="9" hidden="1"/>
    <cellStyle name="Followed Hyperlink" xfId="11257" builtinId="9" hidden="1"/>
    <cellStyle name="Followed Hyperlink" xfId="11258" builtinId="9" hidden="1"/>
    <cellStyle name="Followed Hyperlink" xfId="11259" builtinId="9" hidden="1"/>
    <cellStyle name="Followed Hyperlink" xfId="11260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4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77" builtinId="9" hidden="1"/>
    <cellStyle name="Followed Hyperlink" xfId="11278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2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95" builtinId="9" hidden="1"/>
    <cellStyle name="Followed Hyperlink" xfId="11296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0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313" builtinId="9" hidden="1"/>
    <cellStyle name="Followed Hyperlink" xfId="11314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8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331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332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03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630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631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0356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1929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1930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6163" builtinId="9" hidden="1"/>
    <cellStyle name="Followed Hyperlink" xfId="6162" builtinId="9" hidden="1"/>
    <cellStyle name="Followed Hyperlink" xfId="8256" builtinId="9" hidden="1"/>
    <cellStyle name="Followed Hyperlink" xfId="4059" builtinId="9" hidden="1"/>
    <cellStyle name="Followed Hyperlink" xfId="575" builtinId="9" hidden="1"/>
    <cellStyle name="Followed Hyperlink" xfId="10351" builtinId="9" hidden="1"/>
    <cellStyle name="Followed Hyperlink" xfId="1642" builtinId="9" hidden="1"/>
    <cellStyle name="Followed Hyperlink" xfId="10058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22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223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8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527" builtinId="9" hidden="1"/>
    <cellStyle name="Followed Hyperlink" xfId="12604" builtinId="9" hidden="1"/>
    <cellStyle name="Followed Hyperlink" xfId="12605" builtinId="9" hidden="1"/>
    <cellStyle name="Followed Hyperlink" xfId="12606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0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26" builtinId="9" hidden="1"/>
    <cellStyle name="Followed Hyperlink" xfId="12627" builtinId="9" hidden="1"/>
    <cellStyle name="Followed Hyperlink" xfId="12628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2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45" builtinId="9" hidden="1"/>
    <cellStyle name="Followed Hyperlink" xfId="12646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0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63" builtinId="9" hidden="1"/>
    <cellStyle name="Followed Hyperlink" xfId="12664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8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528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81" builtinId="9" hidden="1"/>
    <cellStyle name="Followed Hyperlink" xfId="12682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6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99" builtinId="9" hidden="1"/>
    <cellStyle name="Followed Hyperlink" xfId="12700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4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717" builtinId="9" hidden="1"/>
    <cellStyle name="Followed Hyperlink" xfId="12718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2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35" builtinId="9" hidden="1"/>
    <cellStyle name="Followed Hyperlink" xfId="12736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0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53" builtinId="9" hidden="1"/>
    <cellStyle name="Followed Hyperlink" xfId="12754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8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71" builtinId="9" hidden="1"/>
    <cellStyle name="Followed Hyperlink" xfId="12772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6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89" builtinId="9" hidden="1"/>
    <cellStyle name="Followed Hyperlink" xfId="12790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4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807" builtinId="9" hidden="1"/>
    <cellStyle name="Followed Hyperlink" xfId="12808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2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825" builtinId="9" hidden="1"/>
    <cellStyle name="Followed Hyperlink" xfId="12826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2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827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59" builtinId="9" hidden="1"/>
    <cellStyle name="Followed Hyperlink" xfId="12960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4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828" builtinId="9" hidden="1"/>
    <cellStyle name="Followed Hyperlink" xfId="12978" builtinId="9" hidden="1"/>
    <cellStyle name="Followed Hyperlink" xfId="12979" builtinId="9" hidden="1"/>
    <cellStyle name="Followed Hyperlink" xfId="12980" builtinId="9" hidden="1"/>
    <cellStyle name="Followed Hyperlink" xfId="12981" builtinId="9" hidden="1"/>
    <cellStyle name="Followed Hyperlink" xfId="12982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6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99" builtinId="9" hidden="1"/>
    <cellStyle name="Followed Hyperlink" xfId="13000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4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3017" builtinId="9" hidden="1"/>
    <cellStyle name="Followed Hyperlink" xfId="13018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2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35" builtinId="9" hidden="1"/>
    <cellStyle name="Followed Hyperlink" xfId="13036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0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2451" builtinId="9" hidden="1"/>
    <cellStyle name="Followed Hyperlink" xfId="13052" builtinId="9" hidden="1"/>
    <cellStyle name="Followed Hyperlink" xfId="13053" builtinId="9" hidden="1"/>
    <cellStyle name="Followed Hyperlink" xfId="13054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8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71" builtinId="9" hidden="1"/>
    <cellStyle name="Followed Hyperlink" xfId="13072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6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89" builtinId="9" hidden="1"/>
    <cellStyle name="Followed Hyperlink" xfId="13090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4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107" builtinId="9" hidden="1"/>
    <cellStyle name="Followed Hyperlink" xfId="13108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2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125" builtinId="9" hidden="1"/>
    <cellStyle name="Followed Hyperlink" xfId="13128" builtinId="9" hidden="1"/>
    <cellStyle name="Followed Hyperlink" xfId="13129" builtinId="9" hidden="1"/>
    <cellStyle name="Followed Hyperlink" xfId="13130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43" builtinId="9" hidden="1"/>
    <cellStyle name="Followed Hyperlink" xfId="13144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8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61" builtinId="9" hidden="1"/>
    <cellStyle name="Followed Hyperlink" xfId="13162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6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126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7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75" builtinId="9" hidden="1"/>
    <cellStyle name="Followed Hyperlink" xfId="13276" builtinId="9" hidden="1"/>
    <cellStyle name="Followed Hyperlink" xfId="13127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4" builtinId="9" hidden="1"/>
    <cellStyle name="Followed Hyperlink" xfId="13315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19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35" builtinId="9" hidden="1"/>
    <cellStyle name="Followed Hyperlink" xfId="13336" builtinId="9" hidden="1"/>
    <cellStyle name="Followed Hyperlink" xfId="13337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1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2448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54" builtinId="9" hidden="1"/>
    <cellStyle name="Followed Hyperlink" xfId="13355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59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72" builtinId="9" hidden="1"/>
    <cellStyle name="Followed Hyperlink" xfId="13373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7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90" builtinId="9" hidden="1"/>
    <cellStyle name="Followed Hyperlink" xfId="13391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5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408" builtinId="9" hidden="1"/>
    <cellStyle name="Followed Hyperlink" xfId="13409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3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7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1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44" builtinId="9" hidden="1"/>
    <cellStyle name="Followed Hyperlink" xfId="13445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49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62" builtinId="9" hidden="1"/>
    <cellStyle name="Followed Hyperlink" xfId="13463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7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80" builtinId="9" hidden="1"/>
    <cellStyle name="Followed Hyperlink" xfId="13481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5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98" builtinId="9" hidden="1"/>
    <cellStyle name="Followed Hyperlink" xfId="13499" builtinId="9" hidden="1"/>
    <cellStyle name="Followed Hyperlink" xfId="13500" builtinId="9" hidden="1"/>
    <cellStyle name="Followed Hyperlink" xfId="13501" builtinId="9" hidden="1"/>
    <cellStyle name="Followed Hyperlink" xfId="13425" builtinId="9" hidden="1"/>
    <cellStyle name="Followed Hyperlink" xfId="13502" builtinId="9" hidden="1"/>
    <cellStyle name="Followed Hyperlink" xfId="13503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516" builtinId="9" hidden="1"/>
    <cellStyle name="Followed Hyperlink" xfId="13517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1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68" builtinId="9" hidden="1"/>
    <cellStyle name="Followed Hyperlink" xfId="13569" builtinId="9" hidden="1"/>
    <cellStyle name="Followed Hyperlink" xfId="13570" builtinId="9" hidden="1"/>
    <cellStyle name="Followed Hyperlink" xfId="13571" builtinId="9" hidden="1"/>
    <cellStyle name="Followed Hyperlink" xfId="13572" builtinId="9" hidden="1"/>
    <cellStyle name="Followed Hyperlink" xfId="13573" builtinId="9" hidden="1"/>
    <cellStyle name="Followed Hyperlink" xfId="13574" builtinId="9" hidden="1"/>
    <cellStyle name="Followed Hyperlink" xfId="13575" builtinId="9" hidden="1"/>
    <cellStyle name="Followed Hyperlink" xfId="13426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79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592" builtinId="9" hidden="1"/>
    <cellStyle name="Followed Hyperlink" xfId="13593" builtinId="9" hidden="1"/>
    <cellStyle name="Followed Hyperlink" xfId="13594" builtinId="9" hidden="1"/>
    <cellStyle name="Followed Hyperlink" xfId="13595" builtinId="9" hidden="1"/>
    <cellStyle name="Followed Hyperlink" xfId="13596" builtinId="9" hidden="1"/>
    <cellStyle name="Followed Hyperlink" xfId="13597" builtinId="9" hidden="1"/>
    <cellStyle name="Followed Hyperlink" xfId="13598" builtinId="9" hidden="1"/>
    <cellStyle name="Followed Hyperlink" xfId="13599" builtinId="9" hidden="1"/>
    <cellStyle name="Followed Hyperlink" xfId="13600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7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623" builtinId="9" hidden="1"/>
    <cellStyle name="Followed Hyperlink" xfId="13624" builtinId="9" hidden="1"/>
    <cellStyle name="Followed Hyperlink" xfId="13625" builtinId="9" hidden="1"/>
    <cellStyle name="Followed Hyperlink" xfId="13626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3648" builtinId="9" hidden="1"/>
    <cellStyle name="Followed Hyperlink" xfId="13649" builtinId="9" hidden="1"/>
    <cellStyle name="Followed Hyperlink" xfId="124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3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0" builtinId="9" hidden="1"/>
    <cellStyle name="Followed Hyperlink" xfId="13741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5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49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62" builtinId="9" hidden="1"/>
    <cellStyle name="Followed Hyperlink" xfId="13763" builtinId="9" hidden="1"/>
    <cellStyle name="Followed Hyperlink" xfId="13764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8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81" builtinId="9" hidden="1"/>
    <cellStyle name="Followed Hyperlink" xfId="13782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6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99" builtinId="9" hidden="1"/>
    <cellStyle name="Followed Hyperlink" xfId="13800" builtinId="9" hidden="1"/>
    <cellStyle name="Followed Hyperlink" xfId="13724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4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817" builtinId="9" hidden="1"/>
    <cellStyle name="Followed Hyperlink" xfId="13818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2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35" builtinId="9" hidden="1"/>
    <cellStyle name="Followed Hyperlink" xfId="13836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0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53" builtinId="9" hidden="1"/>
    <cellStyle name="Followed Hyperlink" xfId="13854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8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71" builtinId="9" hidden="1"/>
    <cellStyle name="Followed Hyperlink" xfId="13872" builtinId="9" hidden="1"/>
    <cellStyle name="Followed Hyperlink" xfId="13873" builtinId="9" hidden="1"/>
    <cellStyle name="Followed Hyperlink" xfId="13874" builtinId="9" hidden="1"/>
    <cellStyle name="Followed Hyperlink" xfId="13725" builtinId="9" hidden="1"/>
    <cellStyle name="Followed Hyperlink" xfId="13875" builtinId="9" hidden="1"/>
    <cellStyle name="Followed Hyperlink" xfId="13876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89" builtinId="9" hidden="1"/>
    <cellStyle name="Followed Hyperlink" xfId="13890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4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907" builtinId="9" hidden="1"/>
    <cellStyle name="Followed Hyperlink" xfId="13908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2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925" builtinId="9" hidden="1"/>
    <cellStyle name="Followed Hyperlink" xfId="13926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0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43" builtinId="9" hidden="1"/>
    <cellStyle name="Followed Hyperlink" xfId="13944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8" builtinId="9" hidden="1"/>
    <cellStyle name="Followed Hyperlink" xfId="12450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0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7" builtinId="9" hidden="1"/>
    <cellStyle name="Followed Hyperlink" xfId="14098" builtinId="9" hidden="1"/>
    <cellStyle name="Followed Hyperlink" xfId="14099" builtinId="9" hidden="1"/>
    <cellStyle name="Followed Hyperlink" xfId="14023" builtinId="9" hidden="1"/>
    <cellStyle name="Followed Hyperlink" xfId="14100" builtinId="9" hidden="1"/>
    <cellStyle name="Followed Hyperlink" xfId="14101" builtinId="9" hidden="1"/>
    <cellStyle name="Followed Hyperlink" xfId="14102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118" builtinId="9" hidden="1"/>
    <cellStyle name="Followed Hyperlink" xfId="14119" builtinId="9" hidden="1"/>
    <cellStyle name="Followed Hyperlink" xfId="14120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4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37" builtinId="9" hidden="1"/>
    <cellStyle name="Followed Hyperlink" xfId="14138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2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55" builtinId="9" hidden="1"/>
    <cellStyle name="Followed Hyperlink" xfId="14156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0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73" builtinId="9" hidden="1"/>
    <cellStyle name="Followed Hyperlink" xfId="14024" builtinId="9" hidden="1"/>
    <cellStyle name="Followed Hyperlink" xfId="14174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8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91" builtinId="9" hidden="1"/>
    <cellStyle name="Followed Hyperlink" xfId="14192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6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209" builtinId="9" hidden="1"/>
    <cellStyle name="Followed Hyperlink" xfId="14210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4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227" builtinId="9" hidden="1"/>
    <cellStyle name="Followed Hyperlink" xfId="14228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2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45" builtinId="9" hidden="1"/>
    <cellStyle name="Followed Hyperlink" xfId="14246" builtinId="9" hidden="1"/>
    <cellStyle name="Followed Hyperlink" xfId="14247" builtinId="9" hidden="1"/>
    <cellStyle name="Followed Hyperlink" xfId="590" builtinId="9" hidden="1"/>
    <cellStyle name="Followed Hyperlink" xfId="898" builtinId="9" hidden="1"/>
    <cellStyle name="Followed Hyperlink" xfId="5929" builtinId="9" hidden="1"/>
    <cellStyle name="Followed Hyperlink" xfId="6156" builtinId="9" hidden="1"/>
    <cellStyle name="Followed Hyperlink" xfId="1648" builtinId="9" hidden="1"/>
    <cellStyle name="Followed Hyperlink" xfId="1343" builtinId="9" hidden="1"/>
    <cellStyle name="Followed Hyperlink" xfId="10352" builtinId="9" hidden="1"/>
    <cellStyle name="Followed Hyperlink" xfId="3755" builtinId="9" hidden="1"/>
    <cellStyle name="Followed Hyperlink" xfId="8260" builtinId="9" hidden="1"/>
    <cellStyle name="Followed Hyperlink" xfId="8259" builtinId="9" hidden="1"/>
    <cellStyle name="Followed Hyperlink" xfId="10354" builtinId="9" hidden="1"/>
    <cellStyle name="Followed Hyperlink" xfId="6159" builtinId="9" hidden="1"/>
    <cellStyle name="Followed Hyperlink" xfId="1644" builtinId="9" hidden="1"/>
    <cellStyle name="Followed Hyperlink" xfId="12447" builtinId="9" hidden="1"/>
    <cellStyle name="Followed Hyperlink" xfId="1" builtinId="9" hidden="1"/>
    <cellStyle name="Followed Hyperlink" xfId="12154" builtinId="9" hidden="1"/>
    <cellStyle name="Followed Hyperlink" xfId="14248" builtinId="9" hidden="1"/>
    <cellStyle name="Followed Hyperlink" xfId="14249" builtinId="9" hidden="1"/>
    <cellStyle name="Followed Hyperlink" xfId="14250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63" builtinId="9" hidden="1"/>
    <cellStyle name="Followed Hyperlink" xfId="14264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8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81" builtinId="9" hidden="1"/>
    <cellStyle name="Followed Hyperlink" xfId="14282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6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99" builtinId="9" hidden="1"/>
    <cellStyle name="Followed Hyperlink" xfId="14300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4" builtinId="9" hidden="1"/>
    <cellStyle name="Followed Hyperlink" xfId="14305" builtinId="9" hidden="1"/>
    <cellStyle name="Followed Hyperlink" xfId="14306" builtinId="9" hidden="1"/>
    <cellStyle name="Good" xfId="14323" builtinId="26" customBuiltin="1"/>
    <cellStyle name="Heading 1" xfId="14319" builtinId="16" customBuiltin="1"/>
    <cellStyle name="Heading 1 2" xfId="14420"/>
    <cellStyle name="Heading 2" xfId="14320" builtinId="17" customBuiltin="1"/>
    <cellStyle name="Heading 2 2" xfId="14421"/>
    <cellStyle name="Heading 3" xfId="14321" builtinId="18" customBuiltin="1"/>
    <cellStyle name="Heading 3 2" xfId="14422"/>
    <cellStyle name="Heading 4" xfId="14322" builtinId="19" customBuiltin="1"/>
    <cellStyle name="Heading 4 2" xfId="14423"/>
    <cellStyle name="Hyperlink 2" xfId="3"/>
    <cellStyle name="Hyperlink 2 2" xfId="14424"/>
    <cellStyle name="Hyperlink 3" xfId="4"/>
    <cellStyle name="Hyperlink 4" xfId="14605"/>
    <cellStyle name="Hyperlink 5" xfId="14606"/>
    <cellStyle name="Input" xfId="14326" builtinId="20" customBuiltin="1"/>
    <cellStyle name="Label" xfId="28"/>
    <cellStyle name="Label No Shade" xfId="29"/>
    <cellStyle name="Label Shaded" xfId="30"/>
    <cellStyle name="Linked Cell" xfId="14329" builtinId="24" customBuiltin="1"/>
    <cellStyle name="Map Labels" xfId="14425"/>
    <cellStyle name="Map Legend" xfId="14426"/>
    <cellStyle name="Map Title" xfId="14427"/>
    <cellStyle name="Neutral" xfId="14325" builtinId="28" customBuiltin="1"/>
    <cellStyle name="Normal" xfId="0" builtinId="0"/>
    <cellStyle name="Normal 10" xfId="14428"/>
    <cellStyle name="Normal 10 2" xfId="14429"/>
    <cellStyle name="Normal 10 2 2" xfId="14607"/>
    <cellStyle name="Normal 10 2 3" xfId="14608"/>
    <cellStyle name="Normal 10 3" xfId="14609"/>
    <cellStyle name="Normal 11" xfId="14430"/>
    <cellStyle name="Normal 11 2" xfId="14610"/>
    <cellStyle name="Normal 11 2 2" xfId="14611"/>
    <cellStyle name="Normal 11 2 3" xfId="14501"/>
    <cellStyle name="Normal 12" xfId="14431"/>
    <cellStyle name="Normal 12 2" xfId="14612"/>
    <cellStyle name="Normal 12 2 2" xfId="14613"/>
    <cellStyle name="Normal 12 2 3" xfId="14614"/>
    <cellStyle name="Normal 12 2 4" xfId="14615"/>
    <cellStyle name="Normal 12 3" xfId="14616"/>
    <cellStyle name="Normal 13" xfId="14617"/>
    <cellStyle name="Normal 13 2" xfId="14500"/>
    <cellStyle name="Normal 13 3" xfId="14618"/>
    <cellStyle name="Normal 14" xfId="14499"/>
    <cellStyle name="Normal 14 2" xfId="14619"/>
    <cellStyle name="Normal 15" xfId="14620"/>
    <cellStyle name="Normal 18" xfId="14816"/>
    <cellStyle name="Normal 2" xfId="5"/>
    <cellStyle name="Normal 2 2" xfId="13"/>
    <cellStyle name="Normal 2 2 2" xfId="31"/>
    <cellStyle name="Normal 2 2 2 2" xfId="14317"/>
    <cellStyle name="Normal 2 2 2 2 2" xfId="14621"/>
    <cellStyle name="Normal 2 2 2 2 3" xfId="14622"/>
    <cellStyle name="Normal 2 2 2 3" xfId="14623"/>
    <cellStyle name="Normal 2 2 2 3 2" xfId="14502"/>
    <cellStyle name="Normal 2 2 2 4" xfId="14624"/>
    <cellStyle name="Normal 2 2 2 4 2" xfId="14625"/>
    <cellStyle name="Normal 2 2 3" xfId="14318"/>
    <cellStyle name="Normal 2 2 4" xfId="14432"/>
    <cellStyle name="Normal 2 2 4 2" xfId="14626"/>
    <cellStyle name="Normal 2 2 5" xfId="14627"/>
    <cellStyle name="Normal 2 3" xfId="15"/>
    <cellStyle name="Normal 2 3 2" xfId="32"/>
    <cellStyle name="Normal 2 3 2 2" xfId="14308"/>
    <cellStyle name="Normal 2 3 2 3" xfId="14628"/>
    <cellStyle name="Normal 2 3 2 4" xfId="14629"/>
    <cellStyle name="Normal 2 3 3" xfId="14433"/>
    <cellStyle name="Normal 2 3 3 2" xfId="14630"/>
    <cellStyle name="Normal 2 3 3 3" xfId="14631"/>
    <cellStyle name="Normal 2 3 3 4" xfId="14632"/>
    <cellStyle name="Normal 2 3 4" xfId="14633"/>
    <cellStyle name="Normal 2 3 4 2" xfId="14634"/>
    <cellStyle name="Normal 2 4" xfId="9"/>
    <cellStyle name="Normal 2 4 2" xfId="33"/>
    <cellStyle name="Normal 2 4 2 2" xfId="14312"/>
    <cellStyle name="Normal 2 4 2 2 2" xfId="14635"/>
    <cellStyle name="Normal 2 4 2 2 3" xfId="14636"/>
    <cellStyle name="Normal 2 4 2 3" xfId="14367"/>
    <cellStyle name="Normal 2 4 2 3 2" xfId="14435"/>
    <cellStyle name="Normal 2 4 2 3 2 2" xfId="14637"/>
    <cellStyle name="Normal 2 4 2 3 2 3" xfId="14638"/>
    <cellStyle name="Normal 2 4 2 3 3" xfId="14434"/>
    <cellStyle name="Normal 2 4 2 3 4" xfId="14639"/>
    <cellStyle name="Normal 2 4 2 4" xfId="14436"/>
    <cellStyle name="Normal 2 4 2 4 2" xfId="14640"/>
    <cellStyle name="Normal 2 4 2 5" xfId="14641"/>
    <cellStyle name="Normal 2 4 2 5 2" xfId="14642"/>
    <cellStyle name="Normal 2 4 3" xfId="14359"/>
    <cellStyle name="Normal 2 4 3 2" xfId="14368"/>
    <cellStyle name="Normal 2 4 3 2 2" xfId="14643"/>
    <cellStyle name="Normal 2 4 3 2 3" xfId="14644"/>
    <cellStyle name="Normal 2 4 3 3" xfId="14437"/>
    <cellStyle name="Normal 2 4 3 3 2" xfId="14645"/>
    <cellStyle name="Normal 2 4 3 4" xfId="14646"/>
    <cellStyle name="Normal 2 4 4" xfId="14438"/>
    <cellStyle name="Normal 2 4 4 2" xfId="14647"/>
    <cellStyle name="Normal 2 4 4 3" xfId="14648"/>
    <cellStyle name="Normal 2 4 4 4" xfId="14649"/>
    <cellStyle name="Normal 2 4 5" xfId="14439"/>
    <cellStyle name="Normal 2 4 5 2" xfId="14650"/>
    <cellStyle name="Normal 2 4 5 2 2" xfId="14651"/>
    <cellStyle name="Normal 2 4 5 3" xfId="14652"/>
    <cellStyle name="Normal 2 4 6" xfId="14440"/>
    <cellStyle name="Normal 2 4 6 2" xfId="14653"/>
    <cellStyle name="Normal 2 4 6 3" xfId="14654"/>
    <cellStyle name="Normal 2 4 7" xfId="14655"/>
    <cellStyle name="Normal 2 4 7 2" xfId="14656"/>
    <cellStyle name="Normal 2 4 8" xfId="14657"/>
    <cellStyle name="Normal 2 5" xfId="8"/>
    <cellStyle name="Normal 2 5 2" xfId="14315"/>
    <cellStyle name="Normal 2 5 2 2" xfId="14370"/>
    <cellStyle name="Normal 2 5 2 3" xfId="14658"/>
    <cellStyle name="Normal 2 5 3" xfId="14360"/>
    <cellStyle name="Normal 2 5 3 2" xfId="14369"/>
    <cellStyle name="Normal 2 5 3 3" xfId="14659"/>
    <cellStyle name="Normal 2 5 3 3 2" xfId="14660"/>
    <cellStyle name="Normal 2 5 4" xfId="14441"/>
    <cellStyle name="Normal 2 5 4 2" xfId="14661"/>
    <cellStyle name="Normal 2 5 4 2 2" xfId="14662"/>
    <cellStyle name="Normal 2 5 4 3" xfId="14663"/>
    <cellStyle name="Normal 2 5 4 4" xfId="14664"/>
    <cellStyle name="Normal 2 5 5" xfId="14442"/>
    <cellStyle name="Normal 2 5 6" xfId="14443"/>
    <cellStyle name="Normal 2 5 6 2" xfId="14665"/>
    <cellStyle name="Normal 2 5 6 3" xfId="14666"/>
    <cellStyle name="Normal 2 5 7" xfId="14667"/>
    <cellStyle name="Normal 2 5 8" xfId="14668"/>
    <cellStyle name="Normal 2 6" xfId="14311"/>
    <cellStyle name="Normal 2 6 2" xfId="14444"/>
    <cellStyle name="Normal 2 6 2 2" xfId="14669"/>
    <cellStyle name="Normal 2 6 3" xfId="14670"/>
    <cellStyle name="Normal 2 7" xfId="14445"/>
    <cellStyle name="Normal 2 7 2" xfId="14671"/>
    <cellStyle name="Normal 2 8" xfId="14672"/>
    <cellStyle name="Normal 2 8 2" xfId="14812"/>
    <cellStyle name="Normal 2 9" xfId="14813"/>
    <cellStyle name="Normal 3" xfId="6"/>
    <cellStyle name="Normal 3 2" xfId="16"/>
    <cellStyle name="Normal 3 2 2" xfId="1952"/>
    <cellStyle name="Normal 3 2 2 2" xfId="14673"/>
    <cellStyle name="Normal 3 2 3" xfId="14309"/>
    <cellStyle name="Normal 3 2 3 2" xfId="14674"/>
    <cellStyle name="Normal 3 2 3 2 2" xfId="14675"/>
    <cellStyle name="Normal 3 2 3 3" xfId="14676"/>
    <cellStyle name="Normal 3 2 4" xfId="14446"/>
    <cellStyle name="Normal 3 2 4 2" xfId="14677"/>
    <cellStyle name="Normal 3 3" xfId="14"/>
    <cellStyle name="Normal 3 3 2" xfId="14310"/>
    <cellStyle name="Normal 3 3 2 2" xfId="14678"/>
    <cellStyle name="Normal 3 3 2 3" xfId="14679"/>
    <cellStyle name="Normal 3 3 2 3 2" xfId="14680"/>
    <cellStyle name="Normal 3 3 3" xfId="14447"/>
    <cellStyle name="Normal 3 3 3 2" xfId="14681"/>
    <cellStyle name="Normal 3 3 3 2 2" xfId="14682"/>
    <cellStyle name="Normal 3 3 3 3" xfId="14683"/>
    <cellStyle name="Normal 3 3 3 3 2" xfId="14684"/>
    <cellStyle name="Normal 3 3 4" xfId="14685"/>
    <cellStyle name="Normal 3 3 4 2" xfId="14686"/>
    <cellStyle name="Normal 3 4" xfId="19"/>
    <cellStyle name="Normal 3 4 2" xfId="14313"/>
    <cellStyle name="Normal 3 4 3" xfId="14687"/>
    <cellStyle name="Normal 3 4 3 2" xfId="14688"/>
    <cellStyle name="Normal 3 4 4" xfId="14689"/>
    <cellStyle name="Normal 3 4 5" xfId="14690"/>
    <cellStyle name="Normal 3 5" xfId="14448"/>
    <cellStyle name="Normal 3 5 2" xfId="14449"/>
    <cellStyle name="Normal 3 5 3" xfId="14691"/>
    <cellStyle name="Normal 3 5 4" xfId="14692"/>
    <cellStyle name="Normal 4" xfId="7"/>
    <cellStyle name="Normal 4 2" xfId="35"/>
    <cellStyle name="Normal 4 2 2" xfId="14314"/>
    <cellStyle name="Normal 4 2 2 2" xfId="14372"/>
    <cellStyle name="Normal 4 2 2 2 2" xfId="14693"/>
    <cellStyle name="Normal 4 2 2 2 3" xfId="14694"/>
    <cellStyle name="Normal 4 2 2 3" xfId="14450"/>
    <cellStyle name="Normal 4 2 2 3 2" xfId="14695"/>
    <cellStyle name="Normal 4 2 2 3 2 2" xfId="14696"/>
    <cellStyle name="Normal 4 2 2 3 3" xfId="14697"/>
    <cellStyle name="Normal 4 2 2 4" xfId="14451"/>
    <cellStyle name="Normal 4 2 2 4 2" xfId="14698"/>
    <cellStyle name="Normal 4 2 2 5" xfId="14699"/>
    <cellStyle name="Normal 4 2 2 5 2" xfId="14700"/>
    <cellStyle name="Normal 4 2 3" xfId="14361"/>
    <cellStyle name="Normal 4 2 3 2" xfId="14371"/>
    <cellStyle name="Normal 4 2 3 3" xfId="14701"/>
    <cellStyle name="Normal 4 2 4" xfId="14452"/>
    <cellStyle name="Normal 4 2 4 2" xfId="14453"/>
    <cellStyle name="Normal 4 2 4 2 2" xfId="14702"/>
    <cellStyle name="Normal 4 2 4 3" xfId="14703"/>
    <cellStyle name="Normal 4 2 5" xfId="14704"/>
    <cellStyle name="Normal 4 3" xfId="36"/>
    <cellStyle name="Normal 4 3 2" xfId="1956"/>
    <cellStyle name="Normal 4 3 2 2" xfId="14373"/>
    <cellStyle name="Normal 4 3 2 2 2" xfId="14454"/>
    <cellStyle name="Normal 4 3 2 2 2 2" xfId="14705"/>
    <cellStyle name="Normal 4 3 2 2 3" xfId="14706"/>
    <cellStyle name="Normal 4 3 2 2 4" xfId="14707"/>
    <cellStyle name="Normal 4 3 2 3" xfId="14455"/>
    <cellStyle name="Normal 4 3 3" xfId="14366"/>
    <cellStyle name="Normal 4 3 3 2" xfId="14457"/>
    <cellStyle name="Normal 4 3 3 2 2" xfId="14708"/>
    <cellStyle name="Normal 4 3 3 3" xfId="14456"/>
    <cellStyle name="Normal 4 3 3 3 2" xfId="14710"/>
    <cellStyle name="Normal 4 3 3 3 3" xfId="14711"/>
    <cellStyle name="Normal 4 3 3 3 4" xfId="14814"/>
    <cellStyle name="Normal 4 3 3 3 5" xfId="14709"/>
    <cellStyle name="Normal 4 3 3 4" xfId="14712"/>
    <cellStyle name="Normal 4 3 4" xfId="14458"/>
    <cellStyle name="Normal 4 3 4 2" xfId="14713"/>
    <cellStyle name="Normal 4 4" xfId="34"/>
    <cellStyle name="Normal 4 4 2" xfId="350"/>
    <cellStyle name="Normal 4 4 2 2" xfId="14714"/>
    <cellStyle name="Normal 4 4 2 2 2" xfId="14715"/>
    <cellStyle name="Normal 4 4 2 2 3" xfId="14716"/>
    <cellStyle name="Normal 4 4 2 3" xfId="14717"/>
    <cellStyle name="Normal 4 4 3" xfId="14459"/>
    <cellStyle name="Normal 4 4 3 2" xfId="14718"/>
    <cellStyle name="Normal 4 4 4" xfId="14719"/>
    <cellStyle name="Normal 4 4 4 2" xfId="14720"/>
    <cellStyle name="Normal 4 4 5" xfId="14721"/>
    <cellStyle name="Normal 4 4 5 2" xfId="14722"/>
    <cellStyle name="Normal 4 5" xfId="14460"/>
    <cellStyle name="Normal 4 5 2" xfId="14723"/>
    <cellStyle name="Normal 4 5 3" xfId="14724"/>
    <cellStyle name="Normal 4 6" xfId="14461"/>
    <cellStyle name="Normal 4 6 2" xfId="14725"/>
    <cellStyle name="Normal 4 6 2 2" xfId="14726"/>
    <cellStyle name="Normal 4 6 3" xfId="14727"/>
    <cellStyle name="Normal 4 7" xfId="14728"/>
    <cellStyle name="Normal 4 7 2" xfId="14729"/>
    <cellStyle name="Normal 4 7 3" xfId="14730"/>
    <cellStyle name="Normal 5" xfId="2"/>
    <cellStyle name="Normal 5 2" xfId="18"/>
    <cellStyle name="Normal 5 2 2" xfId="349"/>
    <cellStyle name="Normal 5 2 2 2" xfId="1957"/>
    <cellStyle name="Normal 5 2 2 2 2" xfId="14731"/>
    <cellStyle name="Normal 5 2 2 2 2 2" xfId="14732"/>
    <cellStyle name="Normal 5 2 2 2 3" xfId="14733"/>
    <cellStyle name="Normal 5 2 2 3" xfId="14316"/>
    <cellStyle name="Normal 5 2 2 3 2" xfId="14734"/>
    <cellStyle name="Normal 5 2 2 3 3" xfId="14735"/>
    <cellStyle name="Normal 5 2 2 4" xfId="14462"/>
    <cellStyle name="Normal 5 2 2 4 2" xfId="14736"/>
    <cellStyle name="Normal 5 2 2 5" xfId="14737"/>
    <cellStyle name="Normal 5 2 3" xfId="573"/>
    <cellStyle name="Normal 5 2 3 2" xfId="14738"/>
    <cellStyle name="Normal 5 2 3 2 2" xfId="14739"/>
    <cellStyle name="Normal 5 2 3 2 3" xfId="14740"/>
    <cellStyle name="Normal 5 2 3 3" xfId="14741"/>
    <cellStyle name="Normal 5 2 4" xfId="1645"/>
    <cellStyle name="Normal 5 2 4 2" xfId="14742"/>
    <cellStyle name="Normal 5 2 5" xfId="14463"/>
    <cellStyle name="Normal 5 2 5 2" xfId="14743"/>
    <cellStyle name="Normal 5 2 6" xfId="14744"/>
    <cellStyle name="Normal 5 3" xfId="10"/>
    <cellStyle name="Normal 5 3 2" xfId="14374"/>
    <cellStyle name="Normal 5 3 3" xfId="14464"/>
    <cellStyle name="Normal 5 3 3 2" xfId="14745"/>
    <cellStyle name="Normal 5 3 3 2 2" xfId="14746"/>
    <cellStyle name="Normal 5 3 3 3" xfId="14747"/>
    <cellStyle name="Normal 5 3 4" xfId="14465"/>
    <cellStyle name="Normal 5 3 4 2" xfId="14748"/>
    <cellStyle name="Normal 5 3 5" xfId="14749"/>
    <cellStyle name="Normal 5 3 5 2" xfId="14750"/>
    <cellStyle name="Normal 5 4" xfId="37"/>
    <cellStyle name="Normal 5 4 2" xfId="14466"/>
    <cellStyle name="Normal 5 4 2 2" xfId="14751"/>
    <cellStyle name="Normal 5 4 3" xfId="14752"/>
    <cellStyle name="Normal 5 4 3 2" xfId="14753"/>
    <cellStyle name="Normal 5 5" xfId="14754"/>
    <cellStyle name="Normal 5 5 2" xfId="14755"/>
    <cellStyle name="Normal 5 6" xfId="14756"/>
    <cellStyle name="Normal 6" xfId="17"/>
    <cellStyle name="Normal 6 2" xfId="38"/>
    <cellStyle name="Normal 6 2 2" xfId="351"/>
    <cellStyle name="Normal 6 2 2 2" xfId="14467"/>
    <cellStyle name="Normal 6 2 3" xfId="574"/>
    <cellStyle name="Normal 6 2 4" xfId="14757"/>
    <cellStyle name="Normal 6 3" xfId="14468"/>
    <cellStyle name="Normal 6 3 2" xfId="14469"/>
    <cellStyle name="Normal 6 3 2 2" xfId="14758"/>
    <cellStyle name="Normal 6 3 2 3" xfId="14759"/>
    <cellStyle name="Normal 6 3 3" xfId="14760"/>
    <cellStyle name="Normal 6 3 3 2" xfId="14761"/>
    <cellStyle name="Normal 6 3 3 3" xfId="14762"/>
    <cellStyle name="Normal 6 3 3 4" xfId="14763"/>
    <cellStyle name="Normal 6 3 3 5" xfId="14815"/>
    <cellStyle name="Normal 6 3 4" xfId="14764"/>
    <cellStyle name="Normal 6 4" xfId="14765"/>
    <cellStyle name="Normal 7" xfId="40"/>
    <cellStyle name="Normal 7 2" xfId="272"/>
    <cellStyle name="Normal 7 2 2" xfId="14766"/>
    <cellStyle name="Normal 7 2 3" xfId="14767"/>
    <cellStyle name="Normal 7 3" xfId="14768"/>
    <cellStyle name="Normal 7 4" xfId="14769"/>
    <cellStyle name="Normal 8" xfId="822"/>
    <cellStyle name="Normal 8 2" xfId="1953"/>
    <cellStyle name="Normal 8 2 2" xfId="14470"/>
    <cellStyle name="Normal 8 2 2 2" xfId="14770"/>
    <cellStyle name="Normal 8 2 2 2 2" xfId="14771"/>
    <cellStyle name="Normal 8 2 2 3" xfId="14772"/>
    <cellStyle name="Normal 8 2 3" xfId="14773"/>
    <cellStyle name="Normal 8 2 3 2" xfId="14774"/>
    <cellStyle name="Normal 8 2 4" xfId="14775"/>
    <cellStyle name="Normal 8 3" xfId="14307"/>
    <cellStyle name="Normal 8 3 2" xfId="14471"/>
    <cellStyle name="Normal 8 3 2 2" xfId="14776"/>
    <cellStyle name="Normal 8 3 2 3" xfId="14777"/>
    <cellStyle name="Normal 8 3 3" xfId="14778"/>
    <cellStyle name="Normal 8 3 3 2" xfId="14779"/>
    <cellStyle name="Normal 8 3 4" xfId="14780"/>
    <cellStyle name="Normal 8 4" xfId="14781"/>
    <cellStyle name="Normal 8 4 2" xfId="14782"/>
    <cellStyle name="Normal 8 5" xfId="14783"/>
    <cellStyle name="Normal 9" xfId="14472"/>
    <cellStyle name="Normal 9 2" xfId="14473"/>
    <cellStyle name="Normal 9 2 2" xfId="14474"/>
    <cellStyle name="Normal 9 2 2 2" xfId="14784"/>
    <cellStyle name="Normal 9 2 2 2 2" xfId="14785"/>
    <cellStyle name="Normal 9 2 2 3" xfId="14786"/>
    <cellStyle name="Normal 9 2 3" xfId="14787"/>
    <cellStyle name="Normal 9 2 3 2" xfId="14788"/>
    <cellStyle name="Normal 9 2 4" xfId="14789"/>
    <cellStyle name="Normal 9 3" xfId="14475"/>
    <cellStyle name="Normal 9 3 2" xfId="14790"/>
    <cellStyle name="Normal 9 3 2 2" xfId="14791"/>
    <cellStyle name="Normal 9 3 3" xfId="14792"/>
    <cellStyle name="Normal 9 4" xfId="14793"/>
    <cellStyle name="Normal 9 4 2" xfId="14794"/>
    <cellStyle name="Normal 9 4 3" xfId="14795"/>
    <cellStyle name="Normal 9 5" xfId="14796"/>
    <cellStyle name="Normal 9 5 2" xfId="14797"/>
    <cellStyle name="Normal 9 5 3" xfId="14798"/>
    <cellStyle name="Normal 9 6" xfId="14799"/>
    <cellStyle name="Normal 9 7" xfId="14800"/>
    <cellStyle name="Note" xfId="14364" builtinId="10" customBuiltin="1"/>
    <cellStyle name="Note 2" xfId="14362"/>
    <cellStyle name="Note 2 2" xfId="14476"/>
    <cellStyle name="Note 2 2 2" xfId="14801"/>
    <cellStyle name="Note 2 2 2 2" xfId="14802"/>
    <cellStyle name="Note 2 2 3" xfId="14803"/>
    <cellStyle name="Note 2 3" xfId="14496"/>
    <cellStyle name="Note 2 3 2" xfId="14804"/>
    <cellStyle name="Note 2 4" xfId="14805"/>
    <cellStyle name="Note 3" xfId="14477"/>
    <cellStyle name="Note 3 2" xfId="14498"/>
    <cellStyle name="Note 3 2 2" xfId="14806"/>
    <cellStyle name="Note 3 2 2 2" xfId="14807"/>
    <cellStyle name="Note 3 2 3" xfId="14808"/>
    <cellStyle name="Note 3 3" xfId="14497"/>
    <cellStyle name="Note 3 3 2" xfId="14809"/>
    <cellStyle name="Note 3 4" xfId="14810"/>
    <cellStyle name="Note 4" xfId="14811"/>
    <cellStyle name="Output" xfId="14327" builtinId="21" customBuiltin="1"/>
    <cellStyle name="Output 2" xfId="14478"/>
    <cellStyle name="Percent 2" xfId="117"/>
    <cellStyle name="Percent 3" xfId="14479"/>
    <cellStyle name="Text Entry" xfId="39"/>
    <cellStyle name="Title 2" xfId="14363"/>
    <cellStyle name="Total" xfId="14333" builtinId="25" customBuiltin="1"/>
    <cellStyle name="Total 2" xfId="14480"/>
    <cellStyle name="Warning Text" xfId="14331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47"/>
  <sheetViews>
    <sheetView tabSelected="1" zoomScale="95" zoomScaleNormal="95" workbookViewId="0">
      <pane xSplit="1" ySplit="1" topLeftCell="D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7109375" style="4" customWidth="1"/>
    <col min="2" max="2" width="54.28515625" style="4" bestFit="1" customWidth="1"/>
    <col min="3" max="3" width="14.5703125" style="4" customWidth="1"/>
    <col min="4" max="4" width="15.7109375" style="4" customWidth="1"/>
    <col min="5" max="5" width="26.5703125" style="4" customWidth="1"/>
    <col min="6" max="7" width="10.7109375" style="33" customWidth="1"/>
    <col min="8" max="8" width="15.140625" style="4" customWidth="1"/>
    <col min="9" max="9" width="15.7109375" style="4" customWidth="1"/>
    <col min="10" max="10" width="14.7109375" style="4" customWidth="1"/>
    <col min="11" max="11" width="15.7109375" style="4" customWidth="1"/>
    <col min="12" max="12" width="10.7109375" style="57" customWidth="1"/>
    <col min="13" max="13" width="14.140625" style="4" customWidth="1"/>
    <col min="14" max="14" width="10.7109375" style="4" customWidth="1"/>
    <col min="15" max="15" width="15.7109375" style="4" customWidth="1"/>
    <col min="16" max="16" width="10.7109375" style="4" customWidth="1"/>
    <col min="17" max="17" width="11.42578125" style="4" customWidth="1"/>
    <col min="18" max="18" width="15.85546875" style="4" customWidth="1"/>
    <col min="19" max="19" width="10.7109375" style="4" customWidth="1"/>
    <col min="20" max="20" width="21.5703125" style="52" bestFit="1" customWidth="1"/>
    <col min="21" max="21" width="12.7109375" style="46" customWidth="1"/>
    <col min="22" max="22" width="29.28515625" style="30" bestFit="1" customWidth="1"/>
    <col min="23" max="23" width="12.7109375" style="46" customWidth="1"/>
    <col min="24" max="24" width="32.42578125" style="30" bestFit="1" customWidth="1"/>
    <col min="25" max="25" width="12.7109375" style="46" customWidth="1"/>
    <col min="26" max="26" width="44" style="30" bestFit="1" customWidth="1"/>
    <col min="27" max="27" width="12.7109375" style="46" customWidth="1"/>
    <col min="28" max="28" width="29.7109375" style="30" bestFit="1" customWidth="1"/>
    <col min="29" max="29" width="12.7109375" style="46" customWidth="1"/>
    <col min="30" max="30" width="41.5703125" style="30" bestFit="1" customWidth="1"/>
    <col min="31" max="31" width="12.7109375" style="46" customWidth="1"/>
    <col min="32" max="32" width="28.28515625" style="30" bestFit="1" customWidth="1"/>
    <col min="33" max="33" width="12.7109375" style="46" customWidth="1"/>
    <col min="34" max="34" width="19" style="30" bestFit="1" customWidth="1"/>
    <col min="35" max="35" width="12.7109375" style="46" customWidth="1"/>
    <col min="36" max="36" width="13.85546875" style="30" bestFit="1" customWidth="1"/>
    <col min="37" max="37" width="12.7109375" style="46" customWidth="1"/>
    <col min="38" max="38" width="11.28515625" style="30" bestFit="1" customWidth="1"/>
    <col min="39" max="39" width="13.85546875" style="46" bestFit="1" customWidth="1"/>
    <col min="40" max="40" width="11.140625" style="30" bestFit="1" customWidth="1"/>
    <col min="41" max="41" width="9.85546875" style="46" bestFit="1" customWidth="1"/>
    <col min="42" max="42" width="11.140625" style="30" bestFit="1" customWidth="1"/>
    <col min="43" max="43" width="9.140625" style="46"/>
    <col min="44" max="44" width="11.28515625" style="30" bestFit="1" customWidth="1"/>
    <col min="45" max="45" width="9.140625" style="46"/>
    <col min="46" max="46" width="11.28515625" style="29" bestFit="1" customWidth="1"/>
    <col min="47" max="47" width="9.85546875" style="46" bestFit="1" customWidth="1"/>
    <col min="48" max="48" width="11.28515625" style="29" bestFit="1" customWidth="1"/>
    <col min="49" max="72" width="9.140625" style="29"/>
    <col min="73" max="16384" width="9.140625" style="4"/>
  </cols>
  <sheetData>
    <row r="1" spans="1:72" s="44" customFormat="1" ht="78.75" x14ac:dyDescent="0.25">
      <c r="A1" s="37" t="s">
        <v>0</v>
      </c>
      <c r="B1" s="38" t="s">
        <v>1</v>
      </c>
      <c r="C1" s="37" t="s">
        <v>21</v>
      </c>
      <c r="D1" s="37" t="s">
        <v>22</v>
      </c>
      <c r="E1" s="39" t="s">
        <v>15</v>
      </c>
      <c r="F1" s="39" t="s">
        <v>19</v>
      </c>
      <c r="G1" s="39" t="s">
        <v>20</v>
      </c>
      <c r="H1" s="39" t="s">
        <v>12</v>
      </c>
      <c r="I1" s="39" t="s">
        <v>14</v>
      </c>
      <c r="J1" s="40" t="s">
        <v>2</v>
      </c>
      <c r="K1" s="39" t="s">
        <v>17</v>
      </c>
      <c r="L1" s="40" t="s">
        <v>3</v>
      </c>
      <c r="M1" s="39" t="s">
        <v>4</v>
      </c>
      <c r="N1" s="39" t="s">
        <v>5</v>
      </c>
      <c r="O1" s="39" t="s">
        <v>6</v>
      </c>
      <c r="P1" s="39" t="s">
        <v>7</v>
      </c>
      <c r="Q1" s="41" t="s">
        <v>203</v>
      </c>
      <c r="R1" s="39" t="s">
        <v>13</v>
      </c>
      <c r="S1" s="40" t="s">
        <v>8</v>
      </c>
      <c r="T1" s="68"/>
      <c r="U1" s="55"/>
      <c r="V1" s="68"/>
      <c r="W1" s="55"/>
      <c r="X1" s="68"/>
      <c r="Y1" s="55"/>
      <c r="Z1" s="68"/>
      <c r="AA1" s="55"/>
      <c r="AB1" s="68"/>
      <c r="AC1" s="55"/>
      <c r="AD1" s="68"/>
      <c r="AE1" s="55"/>
      <c r="AF1" s="68"/>
      <c r="AG1" s="55"/>
      <c r="AH1" s="68"/>
      <c r="AI1" s="55"/>
      <c r="AJ1" s="68"/>
      <c r="AK1" s="55"/>
      <c r="AL1" s="68"/>
      <c r="AM1" s="55"/>
      <c r="AN1" s="68"/>
      <c r="AO1" s="55"/>
      <c r="AP1" s="68"/>
      <c r="AQ1" s="55"/>
      <c r="AR1" s="68"/>
      <c r="AS1" s="55"/>
      <c r="AT1" s="68"/>
      <c r="AU1" s="55"/>
      <c r="AV1" s="42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</row>
    <row r="2" spans="1:72" x14ac:dyDescent="0.25">
      <c r="A2" s="36" t="s">
        <v>208</v>
      </c>
      <c r="B2" s="36" t="s">
        <v>233</v>
      </c>
      <c r="C2" s="36" t="s">
        <v>152</v>
      </c>
      <c r="D2" s="36" t="s">
        <v>125</v>
      </c>
      <c r="E2" s="36" t="s">
        <v>148</v>
      </c>
      <c r="F2" s="64">
        <v>324</v>
      </c>
      <c r="G2" s="64">
        <v>321</v>
      </c>
      <c r="H2" s="34">
        <v>117458551</v>
      </c>
      <c r="I2" s="34">
        <v>40000000</v>
      </c>
      <c r="J2" s="25">
        <f>I2/H2</f>
        <v>0.34054566193311886</v>
      </c>
      <c r="K2" s="2">
        <v>0</v>
      </c>
      <c r="L2" s="25">
        <f>K2/$H2</f>
        <v>0</v>
      </c>
      <c r="M2" s="2"/>
      <c r="N2" s="25">
        <f>M2/$H2</f>
        <v>0</v>
      </c>
      <c r="O2" s="27">
        <v>32290000</v>
      </c>
      <c r="P2" s="25">
        <f>O2/$H2</f>
        <v>0.2749054855955102</v>
      </c>
      <c r="Q2" s="7">
        <v>0.95989999999999998</v>
      </c>
      <c r="R2" s="2">
        <v>45168551</v>
      </c>
      <c r="S2" s="25">
        <f>R2/$H2</f>
        <v>0.38454885247137094</v>
      </c>
      <c r="T2" s="48"/>
      <c r="U2" s="54"/>
      <c r="V2" s="48"/>
      <c r="W2" s="54"/>
      <c r="X2" s="4"/>
      <c r="Y2" s="54"/>
      <c r="Z2" s="4"/>
      <c r="AA2" s="54"/>
      <c r="AB2" s="59"/>
      <c r="AC2" s="61"/>
      <c r="AD2" s="59"/>
      <c r="AE2" s="61"/>
      <c r="AF2" s="59"/>
      <c r="AG2" s="61"/>
      <c r="AH2" s="59"/>
      <c r="AI2" s="60"/>
      <c r="AJ2" s="59"/>
      <c r="AK2" s="60"/>
      <c r="AL2" s="59"/>
      <c r="AM2" s="60"/>
      <c r="AN2" s="28"/>
      <c r="AO2" s="55"/>
      <c r="AP2" s="28"/>
      <c r="AQ2" s="55"/>
      <c r="AR2" s="28"/>
      <c r="AS2" s="55"/>
      <c r="AT2" s="28"/>
      <c r="AU2" s="55"/>
      <c r="AV2" s="28"/>
    </row>
    <row r="3" spans="1:72" x14ac:dyDescent="0.25">
      <c r="A3" s="36" t="s">
        <v>209</v>
      </c>
      <c r="B3" s="36" t="s">
        <v>239</v>
      </c>
      <c r="C3" s="36" t="s">
        <v>234</v>
      </c>
      <c r="D3" s="36" t="s">
        <v>240</v>
      </c>
      <c r="E3" s="36" t="s">
        <v>148</v>
      </c>
      <c r="F3" s="64">
        <v>218</v>
      </c>
      <c r="G3" s="64">
        <v>216</v>
      </c>
      <c r="H3" s="34">
        <v>93388567</v>
      </c>
      <c r="I3" s="34">
        <v>27000000</v>
      </c>
      <c r="J3" s="25">
        <f t="shared" ref="J3:J38" si="0">I3/H3</f>
        <v>0.28911461935163862</v>
      </c>
      <c r="K3" s="2">
        <v>0</v>
      </c>
      <c r="L3" s="25">
        <f t="shared" ref="L3:L38" si="1">K3/$H3</f>
        <v>0</v>
      </c>
      <c r="M3" s="2"/>
      <c r="N3" s="25">
        <f t="shared" ref="N3:N38" si="2">M3/$H3</f>
        <v>0</v>
      </c>
      <c r="O3" s="27">
        <v>29376301</v>
      </c>
      <c r="P3" s="25">
        <f t="shared" ref="P3:P38" si="3">O3/$H3</f>
        <v>0.31455992894719115</v>
      </c>
      <c r="Q3" s="7">
        <v>0.95989999999999998</v>
      </c>
      <c r="R3" s="2">
        <v>37012266</v>
      </c>
      <c r="S3" s="25">
        <f t="shared" ref="S3:S38" si="4">R3/$H3</f>
        <v>0.39632545170117023</v>
      </c>
      <c r="T3" s="48"/>
      <c r="U3" s="54"/>
      <c r="V3" s="48"/>
      <c r="W3" s="54"/>
      <c r="X3" s="4"/>
      <c r="Y3" s="54"/>
      <c r="Z3" s="4"/>
      <c r="AA3" s="54"/>
      <c r="AB3" s="59"/>
      <c r="AC3" s="61"/>
      <c r="AD3" s="59"/>
      <c r="AE3" s="61"/>
      <c r="AF3" s="59"/>
      <c r="AG3" s="61"/>
      <c r="AH3" s="59"/>
      <c r="AI3" s="60"/>
      <c r="AJ3" s="59"/>
      <c r="AK3" s="60"/>
      <c r="AL3" s="59"/>
      <c r="AM3" s="60"/>
      <c r="AN3" s="28"/>
      <c r="AO3" s="55"/>
      <c r="AP3" s="28"/>
      <c r="AQ3" s="55"/>
      <c r="AR3" s="28"/>
      <c r="AS3" s="55"/>
      <c r="AT3" s="28"/>
      <c r="AU3" s="55"/>
      <c r="AV3" s="28"/>
    </row>
    <row r="4" spans="1:72" x14ac:dyDescent="0.25">
      <c r="A4" s="36" t="s">
        <v>210</v>
      </c>
      <c r="B4" s="36" t="s">
        <v>241</v>
      </c>
      <c r="C4" s="36" t="s">
        <v>26</v>
      </c>
      <c r="D4" s="36" t="s">
        <v>26</v>
      </c>
      <c r="E4" s="36" t="s">
        <v>148</v>
      </c>
      <c r="F4" s="64">
        <v>157</v>
      </c>
      <c r="G4" s="64">
        <v>155</v>
      </c>
      <c r="H4" s="34">
        <v>104776840</v>
      </c>
      <c r="I4" s="34">
        <v>5992000</v>
      </c>
      <c r="J4" s="25">
        <f t="shared" si="0"/>
        <v>5.7188210677092378E-2</v>
      </c>
      <c r="K4" s="2">
        <v>56193105</v>
      </c>
      <c r="L4" s="25">
        <f t="shared" si="1"/>
        <v>0.53631227091788602</v>
      </c>
      <c r="M4" s="2"/>
      <c r="N4" s="25">
        <f t="shared" si="2"/>
        <v>0</v>
      </c>
      <c r="O4" s="27">
        <v>1430000</v>
      </c>
      <c r="P4" s="25">
        <f t="shared" si="3"/>
        <v>1.364805428375202E-2</v>
      </c>
      <c r="Q4" s="7">
        <v>1.0164</v>
      </c>
      <c r="R4" s="2">
        <v>41161735</v>
      </c>
      <c r="S4" s="25">
        <f t="shared" si="4"/>
        <v>0.39285146412126953</v>
      </c>
      <c r="T4" s="48"/>
      <c r="U4" s="54"/>
      <c r="V4" s="48"/>
      <c r="W4" s="54"/>
      <c r="X4" s="4"/>
      <c r="Y4" s="54"/>
      <c r="Z4" s="4"/>
      <c r="AA4" s="54"/>
      <c r="AB4" s="59"/>
      <c r="AC4" s="61"/>
      <c r="AD4" s="59"/>
      <c r="AE4" s="61"/>
      <c r="AF4" s="59"/>
      <c r="AG4" s="61"/>
      <c r="AH4" s="59"/>
      <c r="AI4" s="60"/>
      <c r="AJ4" s="59"/>
      <c r="AK4" s="60"/>
      <c r="AL4" s="59"/>
      <c r="AM4" s="60"/>
      <c r="AN4" s="28"/>
      <c r="AO4" s="55"/>
      <c r="AP4" s="28"/>
      <c r="AQ4" s="55"/>
      <c r="AR4" s="28"/>
      <c r="AS4" s="55"/>
      <c r="AT4" s="28"/>
      <c r="AU4" s="55"/>
      <c r="AV4" s="28"/>
    </row>
    <row r="5" spans="1:72" x14ac:dyDescent="0.25">
      <c r="A5" s="36" t="s">
        <v>211</v>
      </c>
      <c r="B5" s="36" t="s">
        <v>242</v>
      </c>
      <c r="C5" s="36" t="s">
        <v>152</v>
      </c>
      <c r="D5" s="36" t="s">
        <v>125</v>
      </c>
      <c r="E5" s="36" t="s">
        <v>33</v>
      </c>
      <c r="F5" s="64">
        <v>98</v>
      </c>
      <c r="G5" s="64">
        <v>96</v>
      </c>
      <c r="H5" s="34">
        <v>48972022</v>
      </c>
      <c r="I5" s="34">
        <v>6520000</v>
      </c>
      <c r="J5" s="25">
        <f t="shared" si="0"/>
        <v>0.13313724313854144</v>
      </c>
      <c r="K5" s="2">
        <v>8999301</v>
      </c>
      <c r="L5" s="25">
        <f t="shared" si="1"/>
        <v>0.18376412964937408</v>
      </c>
      <c r="M5" s="2">
        <v>2204000</v>
      </c>
      <c r="N5" s="25">
        <f t="shared" si="2"/>
        <v>4.5005288938243147E-2</v>
      </c>
      <c r="O5" s="27">
        <v>18270125</v>
      </c>
      <c r="P5" s="25">
        <f t="shared" si="3"/>
        <v>0.37307271078167858</v>
      </c>
      <c r="Q5" s="7">
        <v>0.96833999999999998</v>
      </c>
      <c r="R5" s="2">
        <v>12978596</v>
      </c>
      <c r="S5" s="25">
        <f t="shared" si="4"/>
        <v>0.26502062749216276</v>
      </c>
      <c r="T5" s="48"/>
      <c r="U5" s="54"/>
      <c r="V5" s="48"/>
      <c r="W5" s="54"/>
      <c r="X5" s="4"/>
      <c r="Y5" s="54"/>
      <c r="Z5" s="4"/>
      <c r="AA5" s="54"/>
      <c r="AB5" s="59"/>
      <c r="AC5" s="61"/>
      <c r="AD5" s="59"/>
      <c r="AE5" s="61"/>
      <c r="AF5" s="59"/>
      <c r="AG5" s="61"/>
      <c r="AH5" s="59"/>
      <c r="AI5" s="60"/>
      <c r="AJ5" s="59"/>
      <c r="AK5" s="60"/>
      <c r="AL5" s="59"/>
      <c r="AM5" s="60"/>
      <c r="AN5" s="28"/>
      <c r="AO5" s="55"/>
      <c r="AP5" s="28"/>
      <c r="AQ5" s="55"/>
      <c r="AR5" s="28"/>
      <c r="AS5" s="55"/>
      <c r="AT5" s="28"/>
      <c r="AU5" s="55"/>
      <c r="AV5" s="28"/>
    </row>
    <row r="6" spans="1:72" x14ac:dyDescent="0.25">
      <c r="A6" s="36" t="s">
        <v>212</v>
      </c>
      <c r="B6" s="36" t="s">
        <v>243</v>
      </c>
      <c r="C6" s="36" t="s">
        <v>26</v>
      </c>
      <c r="D6" s="36" t="s">
        <v>26</v>
      </c>
      <c r="E6" s="36" t="s">
        <v>148</v>
      </c>
      <c r="F6" s="64">
        <v>127</v>
      </c>
      <c r="G6" s="64">
        <v>126</v>
      </c>
      <c r="H6" s="34">
        <v>87252284</v>
      </c>
      <c r="I6" s="34">
        <v>6776000</v>
      </c>
      <c r="J6" s="25">
        <f t="shared" si="0"/>
        <v>7.7659858164859041E-2</v>
      </c>
      <c r="K6" s="2">
        <v>42507110</v>
      </c>
      <c r="L6" s="25">
        <f t="shared" si="1"/>
        <v>0.48717475407291344</v>
      </c>
      <c r="M6" s="2"/>
      <c r="N6" s="25">
        <f t="shared" si="2"/>
        <v>0</v>
      </c>
      <c r="O6" s="27">
        <v>4730950</v>
      </c>
      <c r="P6" s="25">
        <f t="shared" si="3"/>
        <v>5.4221503244545437E-2</v>
      </c>
      <c r="Q6" s="7">
        <v>0.95626</v>
      </c>
      <c r="R6" s="2">
        <v>33238224</v>
      </c>
      <c r="S6" s="25">
        <f t="shared" si="4"/>
        <v>0.38094388451768207</v>
      </c>
      <c r="T6" s="48"/>
      <c r="U6" s="54"/>
      <c r="V6" s="48"/>
      <c r="W6" s="54"/>
      <c r="X6" s="4"/>
      <c r="Y6" s="54"/>
      <c r="Z6" s="4"/>
      <c r="AA6" s="54"/>
      <c r="AB6" s="59"/>
      <c r="AC6" s="61"/>
      <c r="AD6" s="59"/>
      <c r="AE6" s="61"/>
      <c r="AF6" s="59"/>
      <c r="AG6" s="61"/>
      <c r="AH6" s="59"/>
      <c r="AI6" s="60"/>
      <c r="AJ6" s="59"/>
      <c r="AK6" s="60"/>
      <c r="AL6" s="59"/>
      <c r="AM6" s="60"/>
      <c r="AN6" s="28"/>
      <c r="AO6" s="55"/>
      <c r="AP6" s="28"/>
      <c r="AQ6" s="55"/>
      <c r="AR6" s="28"/>
      <c r="AS6" s="55"/>
      <c r="AT6" s="28"/>
      <c r="AU6" s="55"/>
      <c r="AV6" s="28"/>
    </row>
    <row r="7" spans="1:72" x14ac:dyDescent="0.25">
      <c r="A7" s="36" t="s">
        <v>213</v>
      </c>
      <c r="B7" s="36" t="s">
        <v>326</v>
      </c>
      <c r="C7" s="36" t="s">
        <v>197</v>
      </c>
      <c r="D7" s="36" t="s">
        <v>24</v>
      </c>
      <c r="E7" s="36" t="s">
        <v>148</v>
      </c>
      <c r="F7" s="64">
        <v>64</v>
      </c>
      <c r="G7" s="64">
        <v>63</v>
      </c>
      <c r="H7" s="34">
        <v>53753384</v>
      </c>
      <c r="I7" s="34">
        <v>8967000</v>
      </c>
      <c r="J7" s="25">
        <f t="shared" si="0"/>
        <v>0.16681740446331714</v>
      </c>
      <c r="K7" s="2">
        <v>25365265</v>
      </c>
      <c r="L7" s="25">
        <f t="shared" si="1"/>
        <v>0.47188219815146892</v>
      </c>
      <c r="M7" s="2"/>
      <c r="N7" s="25">
        <f t="shared" si="2"/>
        <v>0</v>
      </c>
      <c r="O7" s="27">
        <v>2450000</v>
      </c>
      <c r="P7" s="25">
        <f t="shared" si="3"/>
        <v>4.5578525809649488E-2</v>
      </c>
      <c r="Q7" s="7">
        <v>0.91754999999999998</v>
      </c>
      <c r="R7" s="2">
        <v>16971119</v>
      </c>
      <c r="S7" s="25">
        <f t="shared" si="4"/>
        <v>0.31572187157556442</v>
      </c>
      <c r="T7" s="48"/>
      <c r="U7" s="54"/>
      <c r="V7" s="48"/>
      <c r="W7" s="54"/>
      <c r="X7" s="4"/>
      <c r="Y7" s="54"/>
      <c r="Z7" s="4"/>
      <c r="AA7" s="54"/>
      <c r="AB7" s="59"/>
      <c r="AC7" s="61"/>
      <c r="AD7" s="59"/>
      <c r="AE7" s="61"/>
      <c r="AF7" s="59"/>
      <c r="AG7" s="61"/>
      <c r="AH7" s="59"/>
      <c r="AI7" s="60"/>
      <c r="AJ7" s="59"/>
      <c r="AK7" s="60"/>
      <c r="AL7" s="59"/>
      <c r="AM7" s="60"/>
      <c r="AN7" s="28"/>
      <c r="AO7" s="55"/>
      <c r="AP7" s="28"/>
      <c r="AQ7" s="55"/>
      <c r="AR7" s="28"/>
      <c r="AS7" s="55"/>
      <c r="AT7" s="28"/>
      <c r="AU7" s="55"/>
      <c r="AV7" s="28"/>
    </row>
    <row r="8" spans="1:72" x14ac:dyDescent="0.25">
      <c r="A8" s="36" t="s">
        <v>214</v>
      </c>
      <c r="B8" s="36" t="s">
        <v>270</v>
      </c>
      <c r="C8" s="36" t="s">
        <v>287</v>
      </c>
      <c r="D8" s="36" t="s">
        <v>164</v>
      </c>
      <c r="E8" s="36" t="s">
        <v>148</v>
      </c>
      <c r="F8" s="64">
        <v>193</v>
      </c>
      <c r="G8" s="64">
        <v>191</v>
      </c>
      <c r="H8" s="34">
        <v>81041192</v>
      </c>
      <c r="I8" s="34">
        <v>36245000</v>
      </c>
      <c r="J8" s="25">
        <f t="shared" si="0"/>
        <v>0.44724169407577324</v>
      </c>
      <c r="K8" s="2">
        <v>0</v>
      </c>
      <c r="L8" s="25">
        <f t="shared" si="1"/>
        <v>0</v>
      </c>
      <c r="M8" s="2"/>
      <c r="N8" s="25">
        <f t="shared" si="2"/>
        <v>0</v>
      </c>
      <c r="O8" s="27">
        <v>15858984</v>
      </c>
      <c r="P8" s="25">
        <f t="shared" si="3"/>
        <v>0.19569040889724326</v>
      </c>
      <c r="Q8" s="7">
        <v>0.99</v>
      </c>
      <c r="R8" s="2">
        <v>28937208</v>
      </c>
      <c r="S8" s="25">
        <f t="shared" si="4"/>
        <v>0.35706789702698349</v>
      </c>
      <c r="T8" s="48"/>
      <c r="U8" s="54"/>
      <c r="V8" s="48"/>
      <c r="W8" s="54"/>
      <c r="X8" s="4"/>
      <c r="Y8" s="54"/>
      <c r="Z8" s="4"/>
      <c r="AA8" s="54"/>
      <c r="AB8" s="59"/>
      <c r="AC8" s="61"/>
      <c r="AD8" s="59"/>
      <c r="AE8" s="61"/>
      <c r="AF8" s="59"/>
      <c r="AG8" s="61"/>
      <c r="AH8" s="59"/>
      <c r="AI8" s="60"/>
      <c r="AJ8" s="59"/>
      <c r="AK8" s="60"/>
      <c r="AL8" s="59"/>
      <c r="AM8" s="60"/>
      <c r="AN8" s="28"/>
      <c r="AO8" s="55"/>
      <c r="AP8" s="28"/>
      <c r="AQ8" s="55"/>
      <c r="AR8" s="28"/>
      <c r="AS8" s="55"/>
      <c r="AT8" s="28"/>
      <c r="AU8" s="55"/>
      <c r="AV8" s="28"/>
    </row>
    <row r="9" spans="1:72" x14ac:dyDescent="0.25">
      <c r="A9" s="36" t="s">
        <v>215</v>
      </c>
      <c r="B9" s="36" t="s">
        <v>244</v>
      </c>
      <c r="C9" s="36" t="s">
        <v>235</v>
      </c>
      <c r="D9" s="36" t="s">
        <v>245</v>
      </c>
      <c r="E9" s="36" t="s">
        <v>148</v>
      </c>
      <c r="F9" s="64">
        <v>66</v>
      </c>
      <c r="G9" s="64">
        <v>65</v>
      </c>
      <c r="H9" s="34">
        <v>20264564</v>
      </c>
      <c r="I9" s="34">
        <v>0</v>
      </c>
      <c r="J9" s="25">
        <f t="shared" si="0"/>
        <v>0</v>
      </c>
      <c r="K9" s="2">
        <v>13165912</v>
      </c>
      <c r="L9" s="25">
        <f t="shared" si="1"/>
        <v>0.64970122229128635</v>
      </c>
      <c r="M9" s="2"/>
      <c r="N9" s="25">
        <f t="shared" si="2"/>
        <v>0</v>
      </c>
      <c r="O9" s="27">
        <v>1189100</v>
      </c>
      <c r="P9" s="25">
        <f t="shared" si="3"/>
        <v>5.867878529239514E-2</v>
      </c>
      <c r="Q9" s="7">
        <v>0.93598999999999999</v>
      </c>
      <c r="R9" s="2">
        <v>5909552</v>
      </c>
      <c r="S9" s="25">
        <f t="shared" si="4"/>
        <v>0.29161999241631847</v>
      </c>
      <c r="T9" s="48"/>
      <c r="U9" s="54"/>
      <c r="V9" s="48"/>
      <c r="W9" s="54"/>
      <c r="X9" s="4"/>
      <c r="Y9" s="54"/>
      <c r="Z9" s="4"/>
      <c r="AA9" s="54"/>
      <c r="AB9" s="59"/>
      <c r="AC9" s="61"/>
      <c r="AD9" s="59"/>
      <c r="AE9" s="61"/>
      <c r="AF9" s="59"/>
      <c r="AG9" s="61"/>
      <c r="AH9" s="59"/>
      <c r="AI9" s="60"/>
      <c r="AJ9" s="59"/>
      <c r="AK9" s="60"/>
      <c r="AL9" s="59"/>
      <c r="AM9" s="60"/>
      <c r="AN9" s="28"/>
      <c r="AO9" s="55"/>
      <c r="AP9" s="28"/>
      <c r="AQ9" s="55"/>
      <c r="AR9" s="28"/>
      <c r="AS9" s="55"/>
      <c r="AT9" s="28"/>
      <c r="AU9" s="55"/>
      <c r="AV9" s="28"/>
    </row>
    <row r="10" spans="1:72" x14ac:dyDescent="0.25">
      <c r="A10" s="36" t="s">
        <v>216</v>
      </c>
      <c r="B10" s="36" t="s">
        <v>246</v>
      </c>
      <c r="C10" s="36" t="s">
        <v>23</v>
      </c>
      <c r="D10" s="36" t="s">
        <v>23</v>
      </c>
      <c r="E10" s="36" t="s">
        <v>33</v>
      </c>
      <c r="F10" s="64">
        <v>100</v>
      </c>
      <c r="G10" s="64">
        <v>99</v>
      </c>
      <c r="H10" s="34">
        <v>32997632</v>
      </c>
      <c r="I10" s="34">
        <v>9380000</v>
      </c>
      <c r="J10" s="25">
        <f t="shared" si="0"/>
        <v>0.28426282225342714</v>
      </c>
      <c r="K10" s="2">
        <v>0</v>
      </c>
      <c r="L10" s="25">
        <f t="shared" si="1"/>
        <v>0</v>
      </c>
      <c r="M10" s="2"/>
      <c r="N10" s="25">
        <f t="shared" si="2"/>
        <v>0</v>
      </c>
      <c r="O10" s="27">
        <v>14931340</v>
      </c>
      <c r="P10" s="25">
        <f t="shared" si="3"/>
        <v>0.45249731859546771</v>
      </c>
      <c r="Q10" s="7">
        <v>0.91100000000000003</v>
      </c>
      <c r="R10" s="2">
        <v>8686292</v>
      </c>
      <c r="S10" s="25">
        <f t="shared" si="4"/>
        <v>0.26323985915110515</v>
      </c>
      <c r="T10" s="48"/>
      <c r="U10" s="54"/>
      <c r="V10" s="48"/>
      <c r="W10" s="54"/>
      <c r="X10" s="4"/>
      <c r="Y10" s="54"/>
      <c r="Z10" s="4"/>
      <c r="AA10" s="54"/>
      <c r="AB10" s="59"/>
      <c r="AC10" s="61"/>
      <c r="AD10" s="59"/>
      <c r="AE10" s="61"/>
      <c r="AF10" s="59"/>
      <c r="AG10" s="61"/>
      <c r="AH10" s="59"/>
      <c r="AI10" s="60"/>
      <c r="AJ10" s="59"/>
      <c r="AK10" s="60"/>
      <c r="AL10" s="59"/>
      <c r="AM10" s="60"/>
      <c r="AN10" s="28"/>
      <c r="AO10" s="55"/>
      <c r="AP10" s="28"/>
      <c r="AQ10" s="55"/>
      <c r="AR10" s="28"/>
      <c r="AS10" s="55"/>
      <c r="AT10" s="28"/>
      <c r="AU10" s="55"/>
      <c r="AV10" s="28"/>
    </row>
    <row r="11" spans="1:72" x14ac:dyDescent="0.25">
      <c r="A11" s="36" t="s">
        <v>217</v>
      </c>
      <c r="B11" s="36" t="s">
        <v>247</v>
      </c>
      <c r="C11" s="36" t="s">
        <v>152</v>
      </c>
      <c r="D11" s="36" t="s">
        <v>125</v>
      </c>
      <c r="E11" s="36" t="s">
        <v>33</v>
      </c>
      <c r="F11" s="64">
        <v>147</v>
      </c>
      <c r="G11" s="64">
        <v>146</v>
      </c>
      <c r="H11" s="34">
        <v>77484593</v>
      </c>
      <c r="I11" s="34">
        <v>3474000</v>
      </c>
      <c r="J11" s="25">
        <f t="shared" si="0"/>
        <v>4.4834719593868165E-2</v>
      </c>
      <c r="K11" s="2">
        <v>37852823</v>
      </c>
      <c r="L11" s="25">
        <f t="shared" si="1"/>
        <v>0.48852064048397337</v>
      </c>
      <c r="M11" s="2">
        <v>1672000</v>
      </c>
      <c r="N11" s="25">
        <f t="shared" si="2"/>
        <v>2.157848335087725E-2</v>
      </c>
      <c r="O11" s="27">
        <v>13885548</v>
      </c>
      <c r="P11" s="25">
        <f t="shared" si="3"/>
        <v>0.17920398704294671</v>
      </c>
      <c r="Q11" s="7">
        <v>0.94303999999999999</v>
      </c>
      <c r="R11" s="2">
        <v>20600222</v>
      </c>
      <c r="S11" s="25">
        <f t="shared" si="4"/>
        <v>0.26586216952833447</v>
      </c>
      <c r="T11" s="48"/>
      <c r="U11" s="54"/>
      <c r="V11" s="48"/>
      <c r="W11" s="54"/>
      <c r="X11" s="4"/>
      <c r="Y11" s="54"/>
      <c r="Z11" s="4"/>
      <c r="AA11" s="54"/>
      <c r="AB11" s="59"/>
      <c r="AC11" s="61"/>
      <c r="AD11" s="59"/>
      <c r="AE11" s="61"/>
      <c r="AF11" s="59"/>
      <c r="AG11" s="61"/>
      <c r="AH11" s="59"/>
      <c r="AI11" s="60"/>
      <c r="AJ11" s="59"/>
      <c r="AK11" s="60"/>
      <c r="AL11" s="59"/>
      <c r="AM11" s="60"/>
      <c r="AN11" s="28"/>
      <c r="AO11" s="55"/>
      <c r="AP11" s="28"/>
      <c r="AQ11" s="55"/>
      <c r="AR11" s="28"/>
      <c r="AS11" s="55"/>
      <c r="AT11" s="28"/>
      <c r="AU11" s="55"/>
      <c r="AV11" s="28"/>
    </row>
    <row r="12" spans="1:72" x14ac:dyDescent="0.25">
      <c r="A12" s="36" t="s">
        <v>218</v>
      </c>
      <c r="B12" s="36" t="s">
        <v>248</v>
      </c>
      <c r="C12" s="36" t="s">
        <v>236</v>
      </c>
      <c r="D12" s="36" t="s">
        <v>249</v>
      </c>
      <c r="E12" s="36" t="s">
        <v>148</v>
      </c>
      <c r="F12" s="64">
        <v>40</v>
      </c>
      <c r="G12" s="64">
        <v>39</v>
      </c>
      <c r="H12" s="34">
        <v>10352250</v>
      </c>
      <c r="I12" s="34">
        <v>795000</v>
      </c>
      <c r="J12" s="25">
        <f t="shared" si="0"/>
        <v>7.6794899659494306E-2</v>
      </c>
      <c r="K12" s="2">
        <v>5760000</v>
      </c>
      <c r="L12" s="25">
        <f t="shared" si="1"/>
        <v>0.55640078243860025</v>
      </c>
      <c r="M12" s="2"/>
      <c r="N12" s="25">
        <f t="shared" si="2"/>
        <v>0</v>
      </c>
      <c r="O12" s="27">
        <v>619000</v>
      </c>
      <c r="P12" s="25">
        <f t="shared" si="3"/>
        <v>5.9793764640537081E-2</v>
      </c>
      <c r="Q12" s="7">
        <v>1.0229900000000001</v>
      </c>
      <c r="R12" s="2">
        <v>3178250</v>
      </c>
      <c r="S12" s="25">
        <f t="shared" si="4"/>
        <v>0.30701055326136828</v>
      </c>
      <c r="T12" s="48"/>
      <c r="U12" s="54"/>
      <c r="V12" s="48"/>
      <c r="W12" s="54"/>
      <c r="X12" s="4"/>
      <c r="Y12" s="54"/>
      <c r="Z12" s="4"/>
      <c r="AA12" s="54"/>
      <c r="AB12" s="59"/>
      <c r="AC12" s="61"/>
      <c r="AD12" s="59"/>
      <c r="AE12" s="61"/>
      <c r="AF12" s="59"/>
      <c r="AG12" s="61"/>
      <c r="AH12" s="59"/>
      <c r="AI12" s="60"/>
      <c r="AJ12" s="59"/>
      <c r="AK12" s="60"/>
      <c r="AL12" s="59"/>
      <c r="AM12" s="60"/>
      <c r="AN12" s="28"/>
      <c r="AO12" s="55"/>
      <c r="AP12" s="28"/>
      <c r="AQ12" s="55"/>
      <c r="AR12" s="28"/>
      <c r="AS12" s="55"/>
      <c r="AT12" s="28"/>
      <c r="AU12" s="55"/>
      <c r="AV12" s="28"/>
    </row>
    <row r="13" spans="1:72" x14ac:dyDescent="0.25">
      <c r="A13" s="36" t="s">
        <v>219</v>
      </c>
      <c r="B13" s="36" t="s">
        <v>250</v>
      </c>
      <c r="C13" s="36" t="s">
        <v>237</v>
      </c>
      <c r="D13" s="36" t="s">
        <v>25</v>
      </c>
      <c r="E13" s="36" t="s">
        <v>148</v>
      </c>
      <c r="F13" s="64">
        <v>51</v>
      </c>
      <c r="G13" s="64">
        <v>50</v>
      </c>
      <c r="H13" s="34">
        <v>16572402</v>
      </c>
      <c r="I13" s="34">
        <v>1000000</v>
      </c>
      <c r="J13" s="25">
        <f t="shared" si="0"/>
        <v>6.034128305601083E-2</v>
      </c>
      <c r="K13" s="2">
        <v>7597497</v>
      </c>
      <c r="L13" s="25">
        <f t="shared" si="1"/>
        <v>0.45844271699419314</v>
      </c>
      <c r="M13" s="2"/>
      <c r="N13" s="25">
        <f t="shared" si="2"/>
        <v>0</v>
      </c>
      <c r="O13" s="27">
        <v>1547545</v>
      </c>
      <c r="P13" s="25">
        <f t="shared" si="3"/>
        <v>9.3380850886914279E-2</v>
      </c>
      <c r="Q13" s="7">
        <v>0.95913000000000004</v>
      </c>
      <c r="R13" s="2">
        <v>6427360</v>
      </c>
      <c r="S13" s="25">
        <f t="shared" si="4"/>
        <v>0.38783514906288175</v>
      </c>
      <c r="T13" s="48"/>
      <c r="U13" s="54"/>
      <c r="V13" s="48"/>
      <c r="W13" s="54"/>
      <c r="X13" s="4"/>
      <c r="Y13" s="54"/>
      <c r="Z13" s="4"/>
      <c r="AA13" s="54"/>
      <c r="AB13" s="59"/>
      <c r="AC13" s="61"/>
      <c r="AD13" s="59"/>
      <c r="AE13" s="61"/>
      <c r="AF13" s="59"/>
      <c r="AG13" s="61"/>
      <c r="AH13" s="59"/>
      <c r="AI13" s="60"/>
      <c r="AJ13" s="59"/>
      <c r="AK13" s="60"/>
      <c r="AL13" s="59"/>
      <c r="AM13" s="60"/>
      <c r="AN13" s="28"/>
      <c r="AO13" s="55"/>
      <c r="AP13" s="28"/>
      <c r="AQ13" s="55"/>
      <c r="AR13" s="28"/>
      <c r="AS13" s="55"/>
      <c r="AT13" s="28"/>
      <c r="AU13" s="55"/>
      <c r="AV13" s="28"/>
    </row>
    <row r="14" spans="1:72" x14ac:dyDescent="0.25">
      <c r="A14" s="36" t="s">
        <v>220</v>
      </c>
      <c r="B14" s="36" t="s">
        <v>251</v>
      </c>
      <c r="C14" s="36" t="s">
        <v>238</v>
      </c>
      <c r="D14" s="36" t="s">
        <v>23</v>
      </c>
      <c r="E14" s="36" t="s">
        <v>33</v>
      </c>
      <c r="F14" s="64">
        <v>58</v>
      </c>
      <c r="G14" s="64">
        <v>57</v>
      </c>
      <c r="H14" s="34">
        <v>12984751</v>
      </c>
      <c r="I14" s="34">
        <v>3915000</v>
      </c>
      <c r="J14" s="25">
        <f t="shared" si="0"/>
        <v>0.30150751446831747</v>
      </c>
      <c r="K14" s="2">
        <v>2843696</v>
      </c>
      <c r="L14" s="25">
        <f t="shared" si="1"/>
        <v>0.21900273636360065</v>
      </c>
      <c r="M14" s="2"/>
      <c r="N14" s="25">
        <f t="shared" si="2"/>
        <v>0</v>
      </c>
      <c r="O14" s="27">
        <v>2797136</v>
      </c>
      <c r="P14" s="25">
        <f t="shared" si="3"/>
        <v>0.2154169918237169</v>
      </c>
      <c r="Q14" s="7">
        <v>0.93</v>
      </c>
      <c r="R14" s="2">
        <v>3428919</v>
      </c>
      <c r="S14" s="25">
        <f t="shared" si="4"/>
        <v>0.26407275734436492</v>
      </c>
      <c r="T14" s="48"/>
      <c r="U14" s="54"/>
      <c r="V14" s="48"/>
      <c r="W14" s="54"/>
      <c r="X14" s="4"/>
      <c r="Y14" s="54"/>
      <c r="Z14" s="4"/>
      <c r="AA14" s="54"/>
      <c r="AB14" s="59"/>
      <c r="AC14" s="61"/>
      <c r="AD14" s="59"/>
      <c r="AE14" s="61"/>
      <c r="AF14" s="59"/>
      <c r="AG14" s="61"/>
      <c r="AH14" s="59"/>
      <c r="AI14" s="60"/>
      <c r="AJ14" s="59"/>
      <c r="AK14" s="60"/>
      <c r="AL14" s="59"/>
      <c r="AM14" s="60"/>
      <c r="AN14" s="28"/>
      <c r="AO14" s="55"/>
      <c r="AP14" s="28"/>
      <c r="AQ14" s="55"/>
      <c r="AR14" s="28"/>
      <c r="AS14" s="55"/>
      <c r="AT14" s="28"/>
      <c r="AU14" s="55"/>
      <c r="AV14" s="28"/>
    </row>
    <row r="15" spans="1:72" x14ac:dyDescent="0.25">
      <c r="A15" s="36" t="s">
        <v>221</v>
      </c>
      <c r="B15" s="36" t="s">
        <v>267</v>
      </c>
      <c r="C15" s="36" t="s">
        <v>268</v>
      </c>
      <c r="D15" s="36" t="s">
        <v>125</v>
      </c>
      <c r="E15" s="36" t="s">
        <v>18</v>
      </c>
      <c r="F15" s="62">
        <v>71</v>
      </c>
      <c r="G15" s="62">
        <v>70</v>
      </c>
      <c r="H15" s="34">
        <v>46815240</v>
      </c>
      <c r="I15" s="34">
        <v>5182000</v>
      </c>
      <c r="J15" s="25">
        <f t="shared" si="0"/>
        <v>0.11069045037470704</v>
      </c>
      <c r="K15" s="2">
        <v>7100000</v>
      </c>
      <c r="L15" s="25">
        <f t="shared" si="1"/>
        <v>0.15166001498657275</v>
      </c>
      <c r="M15" s="2"/>
      <c r="N15" s="25">
        <f t="shared" si="2"/>
        <v>0</v>
      </c>
      <c r="O15" s="27">
        <v>19102074</v>
      </c>
      <c r="P15" s="25">
        <f t="shared" si="3"/>
        <v>0.40803110269220022</v>
      </c>
      <c r="Q15" s="7">
        <v>0.95369999999999999</v>
      </c>
      <c r="R15" s="2">
        <v>15431166</v>
      </c>
      <c r="S15" s="25">
        <f t="shared" si="4"/>
        <v>0.32961843194651996</v>
      </c>
      <c r="T15" s="48"/>
      <c r="U15" s="54"/>
      <c r="V15" s="48"/>
      <c r="W15" s="54"/>
      <c r="X15" s="4"/>
      <c r="Y15" s="54"/>
      <c r="Z15" s="4"/>
      <c r="AA15" s="54"/>
      <c r="AB15" s="59"/>
      <c r="AC15" s="61"/>
      <c r="AD15" s="59"/>
      <c r="AE15" s="61"/>
      <c r="AF15" s="59"/>
      <c r="AG15" s="61"/>
      <c r="AH15" s="59"/>
      <c r="AI15" s="60"/>
      <c r="AJ15" s="59"/>
      <c r="AK15" s="60"/>
      <c r="AL15" s="59"/>
      <c r="AM15" s="60"/>
      <c r="AN15" s="28"/>
      <c r="AO15" s="55"/>
      <c r="AP15" s="28"/>
      <c r="AQ15" s="55"/>
      <c r="AR15" s="28"/>
      <c r="AS15" s="55"/>
      <c r="AT15" s="28"/>
      <c r="AU15" s="55"/>
      <c r="AV15" s="28"/>
    </row>
    <row r="16" spans="1:72" x14ac:dyDescent="0.25">
      <c r="A16" s="36" t="s">
        <v>222</v>
      </c>
      <c r="B16" s="36" t="s">
        <v>269</v>
      </c>
      <c r="C16" s="36" t="s">
        <v>190</v>
      </c>
      <c r="D16" s="36" t="s">
        <v>189</v>
      </c>
      <c r="E16" s="36" t="s">
        <v>18</v>
      </c>
      <c r="F16" s="62">
        <v>44</v>
      </c>
      <c r="G16" s="62">
        <v>43</v>
      </c>
      <c r="H16" s="34">
        <v>21317958</v>
      </c>
      <c r="I16" s="34">
        <v>3230021</v>
      </c>
      <c r="J16" s="25">
        <f t="shared" si="0"/>
        <v>0.15151643511071744</v>
      </c>
      <c r="K16" s="2">
        <v>10659953</v>
      </c>
      <c r="L16" s="25">
        <f t="shared" si="1"/>
        <v>0.50004568917904801</v>
      </c>
      <c r="M16" s="2"/>
      <c r="N16" s="25">
        <f t="shared" si="2"/>
        <v>0</v>
      </c>
      <c r="O16" s="27">
        <v>1550290</v>
      </c>
      <c r="P16" s="25">
        <f t="shared" si="3"/>
        <v>7.2722256043472835E-2</v>
      </c>
      <c r="Q16" s="7">
        <v>0.95989999999999998</v>
      </c>
      <c r="R16" s="2">
        <v>5877694</v>
      </c>
      <c r="S16" s="25">
        <f t="shared" si="4"/>
        <v>0.27571561966676172</v>
      </c>
      <c r="T16" s="48"/>
      <c r="U16" s="54"/>
      <c r="V16" s="48"/>
      <c r="W16" s="54"/>
      <c r="X16" s="4"/>
      <c r="Y16" s="54"/>
      <c r="Z16" s="4"/>
      <c r="AA16" s="54"/>
      <c r="AB16" s="59"/>
      <c r="AC16" s="61"/>
      <c r="AD16" s="59"/>
      <c r="AE16" s="61"/>
      <c r="AF16" s="59"/>
      <c r="AG16" s="61"/>
      <c r="AH16" s="59"/>
      <c r="AI16" s="60"/>
      <c r="AJ16" s="59"/>
      <c r="AK16" s="60"/>
      <c r="AL16" s="59"/>
      <c r="AM16" s="60"/>
      <c r="AN16" s="28"/>
      <c r="AO16" s="55"/>
      <c r="AP16" s="28"/>
      <c r="AQ16" s="55"/>
      <c r="AR16" s="28"/>
      <c r="AS16" s="55"/>
      <c r="AT16" s="28"/>
      <c r="AU16" s="55"/>
      <c r="AV16" s="28"/>
    </row>
    <row r="17" spans="1:48" x14ac:dyDescent="0.25">
      <c r="A17" s="36" t="s">
        <v>223</v>
      </c>
      <c r="B17" s="36" t="s">
        <v>319</v>
      </c>
      <c r="C17" s="36" t="s">
        <v>320</v>
      </c>
      <c r="D17" s="36" t="s">
        <v>23</v>
      </c>
      <c r="E17" s="36" t="s">
        <v>33</v>
      </c>
      <c r="F17" s="64">
        <v>28</v>
      </c>
      <c r="G17" s="64">
        <v>27</v>
      </c>
      <c r="H17" s="34">
        <v>7186656</v>
      </c>
      <c r="I17" s="34">
        <v>1931063</v>
      </c>
      <c r="J17" s="25">
        <f t="shared" si="0"/>
        <v>0.26870118731159526</v>
      </c>
      <c r="K17" s="2">
        <v>784134</v>
      </c>
      <c r="L17" s="25">
        <f t="shared" si="1"/>
        <v>0.10910971667490416</v>
      </c>
      <c r="M17" s="2"/>
      <c r="N17" s="25">
        <f t="shared" si="2"/>
        <v>0</v>
      </c>
      <c r="O17" s="27">
        <v>2667912</v>
      </c>
      <c r="P17" s="25">
        <f t="shared" si="3"/>
        <v>0.37123134876638036</v>
      </c>
      <c r="Q17" s="7">
        <v>0.90427999999999997</v>
      </c>
      <c r="R17" s="2">
        <v>1803547</v>
      </c>
      <c r="S17" s="25">
        <f t="shared" si="4"/>
        <v>0.25095774724712022</v>
      </c>
      <c r="T17" s="48"/>
      <c r="U17" s="54"/>
      <c r="V17" s="48"/>
      <c r="W17" s="54"/>
      <c r="X17" s="4"/>
      <c r="Y17" s="54"/>
      <c r="Z17" s="4"/>
      <c r="AA17" s="54"/>
      <c r="AB17" s="59"/>
      <c r="AC17" s="61"/>
      <c r="AD17" s="59"/>
      <c r="AE17" s="61"/>
      <c r="AF17" s="59"/>
      <c r="AG17" s="61"/>
      <c r="AH17" s="59"/>
      <c r="AI17" s="60"/>
      <c r="AJ17" s="59"/>
      <c r="AK17" s="60"/>
      <c r="AL17" s="59"/>
      <c r="AM17" s="60"/>
      <c r="AN17" s="28"/>
      <c r="AO17" s="55"/>
      <c r="AP17" s="28"/>
      <c r="AQ17" s="55"/>
      <c r="AR17" s="28"/>
      <c r="AS17" s="55"/>
      <c r="AT17" s="28"/>
      <c r="AU17" s="55"/>
      <c r="AV17" s="28"/>
    </row>
    <row r="18" spans="1:48" x14ac:dyDescent="0.25">
      <c r="A18" s="36" t="s">
        <v>224</v>
      </c>
      <c r="B18" s="36" t="s">
        <v>289</v>
      </c>
      <c r="C18" s="36" t="s">
        <v>25</v>
      </c>
      <c r="D18" s="36" t="s">
        <v>25</v>
      </c>
      <c r="E18" s="36" t="s">
        <v>148</v>
      </c>
      <c r="F18" s="64">
        <v>50</v>
      </c>
      <c r="G18" s="64">
        <v>49</v>
      </c>
      <c r="H18" s="34">
        <v>29250655</v>
      </c>
      <c r="I18" s="34">
        <v>2002300</v>
      </c>
      <c r="J18" s="25">
        <f t="shared" si="0"/>
        <v>6.845316797179414E-2</v>
      </c>
      <c r="K18" s="2">
        <v>16273100</v>
      </c>
      <c r="L18" s="25">
        <f t="shared" si="1"/>
        <v>0.55633284109364389</v>
      </c>
      <c r="M18" s="2"/>
      <c r="N18" s="25">
        <f t="shared" si="2"/>
        <v>0</v>
      </c>
      <c r="O18" s="27">
        <v>882312</v>
      </c>
      <c r="P18" s="25">
        <f t="shared" si="3"/>
        <v>3.0163837356804488E-2</v>
      </c>
      <c r="Q18" s="7">
        <v>0.92123999999999995</v>
      </c>
      <c r="R18" s="2">
        <v>10092943</v>
      </c>
      <c r="S18" s="25">
        <f t="shared" si="4"/>
        <v>0.34505015357775748</v>
      </c>
      <c r="T18" s="48"/>
      <c r="U18" s="54"/>
      <c r="V18" s="48"/>
      <c r="W18" s="54"/>
      <c r="X18" s="4"/>
      <c r="Y18" s="54"/>
      <c r="Z18" s="4"/>
      <c r="AA18" s="54"/>
      <c r="AB18" s="59"/>
      <c r="AC18" s="61"/>
      <c r="AD18" s="59"/>
      <c r="AE18" s="61"/>
      <c r="AF18" s="59"/>
      <c r="AG18" s="61"/>
      <c r="AH18" s="59"/>
      <c r="AI18" s="60"/>
      <c r="AJ18" s="59"/>
      <c r="AK18" s="60"/>
      <c r="AL18" s="59"/>
      <c r="AM18" s="60"/>
      <c r="AN18" s="28"/>
      <c r="AO18" s="55"/>
      <c r="AP18" s="28"/>
      <c r="AQ18" s="55"/>
      <c r="AR18" s="28"/>
      <c r="AS18" s="55"/>
      <c r="AT18" s="28"/>
      <c r="AU18" s="55"/>
      <c r="AV18" s="28"/>
    </row>
    <row r="19" spans="1:48" x14ac:dyDescent="0.25">
      <c r="A19" s="36" t="s">
        <v>225</v>
      </c>
      <c r="B19" s="36" t="s">
        <v>315</v>
      </c>
      <c r="C19" s="36" t="s">
        <v>197</v>
      </c>
      <c r="D19" s="36" t="s">
        <v>24</v>
      </c>
      <c r="E19" s="36" t="s">
        <v>148</v>
      </c>
      <c r="F19" s="64">
        <v>135</v>
      </c>
      <c r="G19" s="64">
        <v>134</v>
      </c>
      <c r="H19" s="34">
        <v>63555704</v>
      </c>
      <c r="I19" s="34">
        <v>13150000</v>
      </c>
      <c r="J19" s="25">
        <f t="shared" si="0"/>
        <v>0.20690511114470544</v>
      </c>
      <c r="K19" s="2">
        <v>30743235</v>
      </c>
      <c r="L19" s="25">
        <f t="shared" si="1"/>
        <v>0.48372109921085921</v>
      </c>
      <c r="M19" s="2"/>
      <c r="N19" s="25">
        <f t="shared" si="2"/>
        <v>0</v>
      </c>
      <c r="O19" s="27">
        <v>1450000</v>
      </c>
      <c r="P19" s="25">
        <f t="shared" si="3"/>
        <v>2.2814632027362957E-2</v>
      </c>
      <c r="Q19" s="7">
        <v>0.94772000000000001</v>
      </c>
      <c r="R19" s="2">
        <v>18212469</v>
      </c>
      <c r="S19" s="25">
        <f t="shared" si="4"/>
        <v>0.2865591576170724</v>
      </c>
      <c r="T19" s="48"/>
      <c r="U19" s="54"/>
      <c r="V19" s="48"/>
      <c r="W19" s="54"/>
      <c r="X19" s="4"/>
      <c r="Y19" s="54"/>
      <c r="Z19" s="4"/>
      <c r="AA19" s="54"/>
      <c r="AB19" s="59"/>
      <c r="AC19" s="61"/>
      <c r="AD19" s="59"/>
      <c r="AE19" s="61"/>
      <c r="AF19" s="59"/>
      <c r="AG19" s="61"/>
      <c r="AH19" s="59"/>
      <c r="AI19" s="60"/>
      <c r="AJ19" s="59"/>
      <c r="AK19" s="60"/>
      <c r="AL19" s="59"/>
      <c r="AM19" s="60"/>
      <c r="AN19" s="28"/>
      <c r="AO19" s="55"/>
      <c r="AP19" s="28"/>
      <c r="AQ19" s="55"/>
      <c r="AR19" s="28"/>
      <c r="AS19" s="55"/>
      <c r="AT19" s="28"/>
      <c r="AU19" s="55"/>
      <c r="AV19" s="28"/>
    </row>
    <row r="20" spans="1:48" x14ac:dyDescent="0.25">
      <c r="A20" s="36" t="s">
        <v>226</v>
      </c>
      <c r="B20" s="36" t="s">
        <v>290</v>
      </c>
      <c r="C20" s="36" t="s">
        <v>181</v>
      </c>
      <c r="D20" s="36" t="s">
        <v>181</v>
      </c>
      <c r="E20" s="36" t="s">
        <v>33</v>
      </c>
      <c r="F20" s="64">
        <v>107</v>
      </c>
      <c r="G20" s="64">
        <v>101</v>
      </c>
      <c r="H20" s="34">
        <v>34565412</v>
      </c>
      <c r="I20" s="34">
        <v>5921800</v>
      </c>
      <c r="J20" s="25">
        <f t="shared" si="0"/>
        <v>0.17132155115061265</v>
      </c>
      <c r="K20" s="2">
        <v>0</v>
      </c>
      <c r="L20" s="25">
        <f t="shared" si="1"/>
        <v>0</v>
      </c>
      <c r="M20" s="2"/>
      <c r="N20" s="25">
        <f t="shared" si="2"/>
        <v>0</v>
      </c>
      <c r="O20" s="27">
        <v>20124289</v>
      </c>
      <c r="P20" s="25">
        <f t="shared" si="3"/>
        <v>0.58220885664548128</v>
      </c>
      <c r="Q20" s="7">
        <v>0.90451000000000004</v>
      </c>
      <c r="R20" s="2">
        <v>8519323</v>
      </c>
      <c r="S20" s="25">
        <f t="shared" si="4"/>
        <v>0.24646959220390602</v>
      </c>
      <c r="T20" s="48"/>
      <c r="U20" s="54"/>
      <c r="V20" s="48"/>
      <c r="W20" s="54"/>
      <c r="X20" s="4"/>
      <c r="Y20" s="54"/>
      <c r="Z20" s="4"/>
      <c r="AA20" s="54"/>
      <c r="AB20" s="59"/>
      <c r="AC20" s="61"/>
      <c r="AD20" s="59"/>
      <c r="AE20" s="61"/>
      <c r="AF20" s="59"/>
      <c r="AG20" s="61"/>
      <c r="AH20" s="59"/>
      <c r="AI20" s="60"/>
      <c r="AJ20" s="59"/>
      <c r="AK20" s="60"/>
      <c r="AL20" s="59"/>
      <c r="AM20" s="60"/>
      <c r="AN20" s="28"/>
      <c r="AO20" s="55"/>
      <c r="AP20" s="28"/>
      <c r="AQ20" s="55"/>
      <c r="AR20" s="28"/>
      <c r="AS20" s="55"/>
      <c r="AT20" s="28"/>
      <c r="AU20" s="55"/>
      <c r="AV20" s="28"/>
    </row>
    <row r="21" spans="1:48" x14ac:dyDescent="0.25">
      <c r="A21" s="36" t="s">
        <v>227</v>
      </c>
      <c r="B21" s="36" t="s">
        <v>316</v>
      </c>
      <c r="C21" s="36" t="s">
        <v>23</v>
      </c>
      <c r="D21" s="36" t="s">
        <v>23</v>
      </c>
      <c r="E21" s="36" t="s">
        <v>33</v>
      </c>
      <c r="F21" s="64">
        <v>300</v>
      </c>
      <c r="G21" s="64">
        <v>297</v>
      </c>
      <c r="H21" s="34">
        <v>82674381</v>
      </c>
      <c r="I21" s="34">
        <v>27556962</v>
      </c>
      <c r="J21" s="25">
        <f t="shared" si="0"/>
        <v>0.33331924190638934</v>
      </c>
      <c r="K21" s="2">
        <v>0</v>
      </c>
      <c r="L21" s="25">
        <f t="shared" si="1"/>
        <v>0</v>
      </c>
      <c r="M21" s="2"/>
      <c r="N21" s="25">
        <f t="shared" si="2"/>
        <v>0</v>
      </c>
      <c r="O21" s="27">
        <v>31993015</v>
      </c>
      <c r="P21" s="25">
        <f t="shared" si="3"/>
        <v>0.38697616617171893</v>
      </c>
      <c r="Q21" s="7">
        <v>0.9849</v>
      </c>
      <c r="R21" s="2">
        <v>23124404</v>
      </c>
      <c r="S21" s="25">
        <f t="shared" si="4"/>
        <v>0.27970459192189173</v>
      </c>
      <c r="T21" s="48"/>
      <c r="U21" s="54"/>
      <c r="V21" s="48"/>
      <c r="W21" s="54"/>
      <c r="X21" s="4"/>
      <c r="Y21" s="54"/>
      <c r="Z21" s="4"/>
      <c r="AA21" s="54"/>
      <c r="AB21" s="59"/>
      <c r="AC21" s="61"/>
      <c r="AD21" s="59"/>
      <c r="AE21" s="61"/>
      <c r="AF21" s="59"/>
      <c r="AG21" s="61"/>
      <c r="AH21" s="59"/>
      <c r="AI21" s="60"/>
      <c r="AJ21" s="59"/>
      <c r="AK21" s="60"/>
      <c r="AL21" s="59"/>
      <c r="AM21" s="60"/>
      <c r="AN21" s="28"/>
      <c r="AO21" s="55"/>
      <c r="AP21" s="28"/>
      <c r="AQ21" s="55"/>
      <c r="AR21" s="28"/>
      <c r="AS21" s="55"/>
      <c r="AT21" s="28"/>
      <c r="AU21" s="55"/>
      <c r="AV21" s="28"/>
    </row>
    <row r="22" spans="1:48" x14ac:dyDescent="0.25">
      <c r="A22" s="36" t="s">
        <v>228</v>
      </c>
      <c r="B22" s="36" t="s">
        <v>291</v>
      </c>
      <c r="C22" s="36" t="s">
        <v>25</v>
      </c>
      <c r="D22" s="36" t="s">
        <v>25</v>
      </c>
      <c r="E22" s="36" t="s">
        <v>148</v>
      </c>
      <c r="F22" s="64">
        <v>74</v>
      </c>
      <c r="G22" s="64">
        <v>73</v>
      </c>
      <c r="H22" s="34">
        <v>34816833</v>
      </c>
      <c r="I22" s="34">
        <v>7800000</v>
      </c>
      <c r="J22" s="25">
        <f t="shared" si="0"/>
        <v>0.2240295663881893</v>
      </c>
      <c r="K22" s="2">
        <v>11520000</v>
      </c>
      <c r="L22" s="25">
        <f t="shared" si="1"/>
        <v>0.33087443651178727</v>
      </c>
      <c r="M22" s="2"/>
      <c r="N22" s="25">
        <f t="shared" si="2"/>
        <v>0</v>
      </c>
      <c r="O22" s="27">
        <v>1528622</v>
      </c>
      <c r="P22" s="25">
        <f t="shared" si="3"/>
        <v>4.3904682542493169E-2</v>
      </c>
      <c r="Q22" s="7">
        <v>0.98560000000000003</v>
      </c>
      <c r="R22" s="2">
        <v>13968211</v>
      </c>
      <c r="S22" s="25">
        <f t="shared" si="4"/>
        <v>0.40119131455753027</v>
      </c>
      <c r="T22" s="48"/>
      <c r="U22" s="54"/>
      <c r="V22" s="48"/>
      <c r="W22" s="54"/>
      <c r="X22" s="4"/>
      <c r="Y22" s="54"/>
      <c r="Z22" s="4"/>
      <c r="AA22" s="54"/>
      <c r="AB22" s="59"/>
      <c r="AC22" s="61"/>
      <c r="AD22" s="59"/>
      <c r="AE22" s="61"/>
      <c r="AF22" s="59"/>
      <c r="AG22" s="61"/>
      <c r="AH22" s="59"/>
      <c r="AI22" s="60"/>
      <c r="AJ22" s="59"/>
      <c r="AK22" s="60"/>
      <c r="AL22" s="59"/>
      <c r="AM22" s="60"/>
      <c r="AN22" s="28"/>
      <c r="AO22" s="55"/>
      <c r="AP22" s="28"/>
      <c r="AQ22" s="55"/>
      <c r="AR22" s="28"/>
      <c r="AS22" s="55"/>
      <c r="AT22" s="28"/>
      <c r="AU22" s="55"/>
      <c r="AV22" s="28"/>
    </row>
    <row r="23" spans="1:48" x14ac:dyDescent="0.25">
      <c r="A23" s="36" t="s">
        <v>229</v>
      </c>
      <c r="B23" s="36" t="s">
        <v>347</v>
      </c>
      <c r="C23" s="36" t="s">
        <v>23</v>
      </c>
      <c r="D23" s="36" t="s">
        <v>23</v>
      </c>
      <c r="E23" s="36" t="s">
        <v>33</v>
      </c>
      <c r="F23" s="62">
        <v>47</v>
      </c>
      <c r="G23" s="62">
        <v>46</v>
      </c>
      <c r="H23" s="34">
        <v>15593273</v>
      </c>
      <c r="I23" s="34">
        <v>1621006</v>
      </c>
      <c r="J23" s="25">
        <f t="shared" si="0"/>
        <v>0.10395546848952109</v>
      </c>
      <c r="K23" s="2">
        <v>3593274</v>
      </c>
      <c r="L23" s="25">
        <f t="shared" si="1"/>
        <v>0.23043744568571331</v>
      </c>
      <c r="M23" s="2"/>
      <c r="N23" s="25">
        <f t="shared" si="2"/>
        <v>0</v>
      </c>
      <c r="O23" s="27">
        <v>5220000</v>
      </c>
      <c r="P23" s="25">
        <f t="shared" si="3"/>
        <v>0.33475973902335965</v>
      </c>
      <c r="Q23" s="7">
        <v>0.94118999999999997</v>
      </c>
      <c r="R23" s="2">
        <v>5158993</v>
      </c>
      <c r="S23" s="25">
        <f t="shared" si="4"/>
        <v>0.33084734680140598</v>
      </c>
      <c r="T23" s="48"/>
      <c r="U23" s="54"/>
      <c r="V23" s="48"/>
      <c r="W23" s="54"/>
      <c r="X23" s="4"/>
      <c r="Y23" s="54"/>
      <c r="Z23" s="4"/>
      <c r="AA23" s="54"/>
      <c r="AB23" s="59"/>
      <c r="AC23" s="61"/>
      <c r="AD23" s="59"/>
      <c r="AE23" s="61"/>
      <c r="AF23" s="59"/>
      <c r="AG23" s="61"/>
      <c r="AH23" s="59"/>
      <c r="AI23" s="60"/>
      <c r="AJ23" s="59"/>
      <c r="AK23" s="60"/>
      <c r="AL23" s="59"/>
      <c r="AM23" s="60"/>
      <c r="AN23" s="28"/>
      <c r="AO23" s="55"/>
      <c r="AP23" s="28"/>
      <c r="AQ23" s="55"/>
      <c r="AR23" s="28"/>
      <c r="AS23" s="55"/>
      <c r="AT23" s="28"/>
      <c r="AU23" s="55"/>
      <c r="AV23" s="28"/>
    </row>
    <row r="24" spans="1:48" x14ac:dyDescent="0.25">
      <c r="A24" s="36" t="s">
        <v>230</v>
      </c>
      <c r="B24" s="36" t="s">
        <v>321</v>
      </c>
      <c r="C24" s="36" t="s">
        <v>145</v>
      </c>
      <c r="D24" s="36" t="s">
        <v>145</v>
      </c>
      <c r="E24" s="36" t="s">
        <v>33</v>
      </c>
      <c r="F24" s="64">
        <v>187</v>
      </c>
      <c r="G24" s="64">
        <v>185</v>
      </c>
      <c r="H24" s="34">
        <v>64436520</v>
      </c>
      <c r="I24" s="34">
        <v>39802700</v>
      </c>
      <c r="J24" s="25">
        <f t="shared" si="0"/>
        <v>0.61770405974748477</v>
      </c>
      <c r="K24" s="2">
        <v>0</v>
      </c>
      <c r="L24" s="25">
        <f t="shared" si="1"/>
        <v>0</v>
      </c>
      <c r="M24" s="2"/>
      <c r="N24" s="25">
        <f t="shared" si="2"/>
        <v>0</v>
      </c>
      <c r="O24" s="27">
        <v>6851199</v>
      </c>
      <c r="P24" s="25">
        <f t="shared" si="3"/>
        <v>0.10632478290261485</v>
      </c>
      <c r="Q24" s="7">
        <v>0.89000460000000003</v>
      </c>
      <c r="R24" s="2">
        <v>17782621</v>
      </c>
      <c r="S24" s="25">
        <f t="shared" si="4"/>
        <v>0.27597115734990035</v>
      </c>
      <c r="T24" s="48"/>
      <c r="U24" s="54"/>
      <c r="V24" s="48"/>
      <c r="W24" s="54"/>
      <c r="X24" s="4"/>
      <c r="Y24" s="54"/>
      <c r="Z24" s="4"/>
      <c r="AA24" s="54"/>
      <c r="AB24" s="59"/>
      <c r="AC24" s="61"/>
      <c r="AD24" s="59"/>
      <c r="AE24" s="61"/>
      <c r="AF24" s="59"/>
      <c r="AG24" s="61"/>
      <c r="AH24" s="59"/>
      <c r="AI24" s="60"/>
      <c r="AJ24" s="59"/>
      <c r="AK24" s="60"/>
      <c r="AL24" s="59"/>
      <c r="AM24" s="60"/>
      <c r="AN24" s="28"/>
      <c r="AO24" s="55"/>
      <c r="AP24" s="28"/>
      <c r="AQ24" s="55"/>
      <c r="AR24" s="28"/>
      <c r="AS24" s="55"/>
      <c r="AT24" s="28"/>
      <c r="AU24" s="55"/>
      <c r="AV24" s="28"/>
    </row>
    <row r="25" spans="1:48" x14ac:dyDescent="0.25">
      <c r="A25" s="36" t="s">
        <v>231</v>
      </c>
      <c r="B25" s="36" t="s">
        <v>292</v>
      </c>
      <c r="C25" s="36" t="s">
        <v>293</v>
      </c>
      <c r="D25" s="36" t="s">
        <v>143</v>
      </c>
      <c r="E25" s="36" t="s">
        <v>33</v>
      </c>
      <c r="F25" s="64">
        <v>96</v>
      </c>
      <c r="G25" s="64">
        <v>95</v>
      </c>
      <c r="H25" s="34">
        <v>11148021</v>
      </c>
      <c r="I25" s="34">
        <v>2717000</v>
      </c>
      <c r="J25" s="25">
        <f t="shared" si="0"/>
        <v>0.24372038768136514</v>
      </c>
      <c r="K25" s="2">
        <v>1100000</v>
      </c>
      <c r="L25" s="25">
        <f t="shared" si="1"/>
        <v>9.8672221733346208E-2</v>
      </c>
      <c r="M25" s="2"/>
      <c r="N25" s="25">
        <f t="shared" si="2"/>
        <v>0</v>
      </c>
      <c r="O25" s="27">
        <v>4095868</v>
      </c>
      <c r="P25" s="25">
        <f t="shared" si="3"/>
        <v>0.36740763226047024</v>
      </c>
      <c r="Q25" s="7">
        <v>0.92000009000000005</v>
      </c>
      <c r="R25" s="2">
        <v>3235153</v>
      </c>
      <c r="S25" s="25">
        <f t="shared" si="4"/>
        <v>0.29019975832481837</v>
      </c>
      <c r="T25" s="48"/>
      <c r="U25" s="54"/>
      <c r="V25" s="48"/>
      <c r="W25" s="54"/>
      <c r="X25" s="4"/>
      <c r="Y25" s="54"/>
      <c r="Z25" s="4"/>
      <c r="AA25" s="54"/>
      <c r="AB25" s="59"/>
      <c r="AC25" s="61"/>
      <c r="AD25" s="59"/>
      <c r="AE25" s="61"/>
      <c r="AF25" s="59"/>
      <c r="AG25" s="61"/>
      <c r="AH25" s="59"/>
      <c r="AI25" s="60"/>
      <c r="AJ25" s="59"/>
      <c r="AK25" s="60"/>
      <c r="AL25" s="59"/>
      <c r="AM25" s="60"/>
      <c r="AN25" s="28"/>
      <c r="AO25" s="55"/>
      <c r="AP25" s="28"/>
      <c r="AQ25" s="55"/>
      <c r="AR25" s="28"/>
      <c r="AS25" s="55"/>
      <c r="AT25" s="28"/>
      <c r="AU25" s="55"/>
      <c r="AV25" s="28"/>
    </row>
    <row r="26" spans="1:48" x14ac:dyDescent="0.25">
      <c r="A26" s="36" t="s">
        <v>232</v>
      </c>
      <c r="B26" s="36" t="s">
        <v>294</v>
      </c>
      <c r="C26" s="36" t="s">
        <v>186</v>
      </c>
      <c r="D26" s="36" t="s">
        <v>185</v>
      </c>
      <c r="E26" s="36" t="s">
        <v>33</v>
      </c>
      <c r="F26" s="64">
        <v>76</v>
      </c>
      <c r="G26" s="64">
        <v>75</v>
      </c>
      <c r="H26" s="34">
        <v>14189202</v>
      </c>
      <c r="I26" s="34">
        <v>5288728</v>
      </c>
      <c r="J26" s="25">
        <f t="shared" si="0"/>
        <v>0.37272906538366285</v>
      </c>
      <c r="K26" s="2">
        <v>0</v>
      </c>
      <c r="L26" s="25">
        <f t="shared" si="1"/>
        <v>0</v>
      </c>
      <c r="M26" s="2"/>
      <c r="N26" s="25">
        <f t="shared" si="2"/>
        <v>0</v>
      </c>
      <c r="O26" s="27">
        <v>5159772</v>
      </c>
      <c r="P26" s="25">
        <f t="shared" si="3"/>
        <v>0.36364074597006935</v>
      </c>
      <c r="Q26" s="7">
        <v>0.92000000099989998</v>
      </c>
      <c r="R26" s="2">
        <v>3740702</v>
      </c>
      <c r="S26" s="25">
        <f t="shared" si="4"/>
        <v>0.26363018864626775</v>
      </c>
      <c r="T26" s="48"/>
      <c r="U26" s="54"/>
      <c r="V26" s="48"/>
      <c r="W26" s="54"/>
      <c r="X26" s="4"/>
      <c r="Y26" s="54"/>
      <c r="Z26" s="4"/>
      <c r="AA26" s="54"/>
      <c r="AB26" s="59"/>
      <c r="AC26" s="61"/>
      <c r="AD26" s="59"/>
      <c r="AE26" s="61"/>
      <c r="AF26" s="59"/>
      <c r="AG26" s="61"/>
      <c r="AH26" s="59"/>
      <c r="AI26" s="60"/>
      <c r="AJ26" s="59"/>
      <c r="AK26" s="60"/>
      <c r="AL26" s="59"/>
      <c r="AM26" s="60"/>
      <c r="AN26" s="28"/>
      <c r="AO26" s="55"/>
      <c r="AP26" s="28"/>
      <c r="AQ26" s="55"/>
      <c r="AR26" s="28"/>
      <c r="AS26" s="55"/>
      <c r="AT26" s="28"/>
      <c r="AU26" s="55"/>
      <c r="AV26" s="28"/>
    </row>
    <row r="27" spans="1:48" x14ac:dyDescent="0.25">
      <c r="A27" s="36" t="s">
        <v>271</v>
      </c>
      <c r="B27" s="36" t="s">
        <v>285</v>
      </c>
      <c r="C27" s="36" t="s">
        <v>295</v>
      </c>
      <c r="D27" s="36" t="s">
        <v>28</v>
      </c>
      <c r="E27" s="36" t="s">
        <v>33</v>
      </c>
      <c r="F27" s="64">
        <v>80</v>
      </c>
      <c r="G27" s="64">
        <v>79</v>
      </c>
      <c r="H27" s="34">
        <v>21292450</v>
      </c>
      <c r="I27" s="34">
        <v>6300000</v>
      </c>
      <c r="J27" s="25">
        <f t="shared" si="0"/>
        <v>0.29587952537166928</v>
      </c>
      <c r="K27" s="2">
        <v>0</v>
      </c>
      <c r="L27" s="25">
        <f t="shared" si="1"/>
        <v>0</v>
      </c>
      <c r="M27" s="2"/>
      <c r="N27" s="25">
        <f t="shared" si="2"/>
        <v>0</v>
      </c>
      <c r="O27" s="27">
        <v>7847505</v>
      </c>
      <c r="P27" s="25">
        <f t="shared" si="3"/>
        <v>0.36855810392885741</v>
      </c>
      <c r="Q27" s="7">
        <v>1.0098976263113766</v>
      </c>
      <c r="R27" s="2">
        <v>7144945</v>
      </c>
      <c r="S27" s="25">
        <f t="shared" si="4"/>
        <v>0.33556237069947331</v>
      </c>
      <c r="T27" s="48"/>
      <c r="U27" s="54"/>
      <c r="V27" s="48"/>
      <c r="W27" s="54"/>
      <c r="X27" s="4"/>
      <c r="Y27" s="54"/>
      <c r="Z27" s="4"/>
      <c r="AA27" s="54"/>
      <c r="AB27" s="59"/>
      <c r="AC27" s="61"/>
      <c r="AD27" s="59"/>
      <c r="AE27" s="61"/>
      <c r="AF27" s="59"/>
      <c r="AG27" s="61"/>
      <c r="AH27" s="59"/>
      <c r="AI27" s="60"/>
      <c r="AJ27" s="59"/>
      <c r="AK27" s="60"/>
      <c r="AL27" s="59"/>
      <c r="AM27" s="60"/>
      <c r="AN27" s="28"/>
      <c r="AO27" s="55"/>
      <c r="AP27" s="28"/>
      <c r="AQ27" s="55"/>
      <c r="AR27" s="28"/>
      <c r="AS27" s="55"/>
      <c r="AT27" s="28"/>
      <c r="AU27" s="55"/>
      <c r="AV27" s="28"/>
    </row>
    <row r="28" spans="1:48" x14ac:dyDescent="0.25">
      <c r="A28" s="36" t="s">
        <v>272</v>
      </c>
      <c r="B28" s="36" t="s">
        <v>325</v>
      </c>
      <c r="C28" s="36" t="s">
        <v>305</v>
      </c>
      <c r="D28" s="36" t="s">
        <v>28</v>
      </c>
      <c r="E28" s="36" t="s">
        <v>33</v>
      </c>
      <c r="F28" s="64">
        <v>86</v>
      </c>
      <c r="G28" s="64">
        <v>85</v>
      </c>
      <c r="H28" s="34">
        <v>40449647</v>
      </c>
      <c r="I28" s="34">
        <v>23340000</v>
      </c>
      <c r="J28" s="25">
        <f t="shared" si="0"/>
        <v>0.57701368815406473</v>
      </c>
      <c r="K28" s="2">
        <v>0</v>
      </c>
      <c r="L28" s="25">
        <f t="shared" si="1"/>
        <v>0</v>
      </c>
      <c r="M28" s="2"/>
      <c r="N28" s="25">
        <f t="shared" si="2"/>
        <v>0</v>
      </c>
      <c r="O28" s="27">
        <v>5111958</v>
      </c>
      <c r="P28" s="25">
        <f t="shared" si="3"/>
        <v>0.12637830930885502</v>
      </c>
      <c r="Q28" s="7">
        <v>0.98</v>
      </c>
      <c r="R28" s="2">
        <v>11997689</v>
      </c>
      <c r="S28" s="25">
        <f t="shared" si="4"/>
        <v>0.29660800253708025</v>
      </c>
      <c r="T28" s="48"/>
      <c r="U28" s="54"/>
      <c r="V28" s="48"/>
      <c r="W28" s="54"/>
      <c r="X28" s="4"/>
      <c r="Y28" s="54"/>
      <c r="Z28" s="4"/>
      <c r="AA28" s="54"/>
      <c r="AB28" s="59"/>
      <c r="AC28" s="61"/>
      <c r="AD28" s="59"/>
      <c r="AE28" s="61"/>
      <c r="AF28" s="59"/>
      <c r="AG28" s="61"/>
      <c r="AH28" s="59"/>
      <c r="AI28" s="60"/>
      <c r="AJ28" s="59"/>
      <c r="AK28" s="60"/>
      <c r="AL28" s="59"/>
      <c r="AM28" s="60"/>
      <c r="AN28" s="28"/>
      <c r="AO28" s="55"/>
      <c r="AP28" s="28"/>
      <c r="AQ28" s="55"/>
      <c r="AR28" s="28"/>
      <c r="AS28" s="55"/>
      <c r="AT28" s="28"/>
      <c r="AU28" s="55"/>
      <c r="AV28" s="28"/>
    </row>
    <row r="29" spans="1:48" x14ac:dyDescent="0.25">
      <c r="A29" s="36" t="s">
        <v>273</v>
      </c>
      <c r="B29" s="36" t="s">
        <v>322</v>
      </c>
      <c r="C29" s="36" t="s">
        <v>323</v>
      </c>
      <c r="D29" s="36" t="s">
        <v>24</v>
      </c>
      <c r="E29" s="36" t="s">
        <v>148</v>
      </c>
      <c r="F29" s="64">
        <v>62</v>
      </c>
      <c r="G29" s="64">
        <v>61</v>
      </c>
      <c r="H29" s="34">
        <v>40536128</v>
      </c>
      <c r="I29" s="34">
        <v>11157541</v>
      </c>
      <c r="J29" s="25">
        <f t="shared" si="0"/>
        <v>0.27524930353486154</v>
      </c>
      <c r="K29" s="2">
        <v>8815791</v>
      </c>
      <c r="L29" s="25">
        <f t="shared" si="1"/>
        <v>0.21747984908672086</v>
      </c>
      <c r="M29" s="2">
        <v>3118000</v>
      </c>
      <c r="N29" s="25">
        <f t="shared" si="2"/>
        <v>7.691903873996056E-2</v>
      </c>
      <c r="O29" s="27">
        <v>2163496</v>
      </c>
      <c r="P29" s="25">
        <f t="shared" si="3"/>
        <v>5.3372043822241727E-2</v>
      </c>
      <c r="Q29" s="7">
        <v>1.00543</v>
      </c>
      <c r="R29" s="2">
        <v>15281300</v>
      </c>
      <c r="S29" s="25">
        <f t="shared" si="4"/>
        <v>0.37697976481621531</v>
      </c>
      <c r="T29" s="48"/>
      <c r="U29" s="54"/>
      <c r="V29" s="48"/>
      <c r="W29" s="54"/>
      <c r="X29" s="4"/>
      <c r="Y29" s="54"/>
      <c r="Z29" s="4"/>
      <c r="AA29" s="54"/>
      <c r="AB29" s="59"/>
      <c r="AC29" s="61"/>
      <c r="AD29" s="59"/>
      <c r="AE29" s="61"/>
      <c r="AF29" s="59"/>
      <c r="AG29" s="61"/>
      <c r="AH29" s="59"/>
      <c r="AI29" s="60"/>
      <c r="AJ29" s="59"/>
      <c r="AK29" s="60"/>
      <c r="AL29" s="59"/>
      <c r="AM29" s="60"/>
      <c r="AN29" s="28"/>
      <c r="AO29" s="55"/>
      <c r="AP29" s="28"/>
      <c r="AQ29" s="55"/>
      <c r="AR29" s="28"/>
      <c r="AS29" s="55"/>
      <c r="AT29" s="28"/>
      <c r="AU29" s="55"/>
      <c r="AV29" s="28"/>
    </row>
    <row r="30" spans="1:48" x14ac:dyDescent="0.25">
      <c r="A30" s="36" t="s">
        <v>274</v>
      </c>
      <c r="B30" s="36" t="s">
        <v>296</v>
      </c>
      <c r="C30" s="36" t="s">
        <v>298</v>
      </c>
      <c r="D30" s="36" t="s">
        <v>297</v>
      </c>
      <c r="E30" s="36" t="s">
        <v>148</v>
      </c>
      <c r="F30" s="64">
        <v>117</v>
      </c>
      <c r="G30" s="64">
        <v>116</v>
      </c>
      <c r="H30" s="34">
        <v>74047173</v>
      </c>
      <c r="I30" s="34">
        <v>25508700</v>
      </c>
      <c r="J30" s="25">
        <f t="shared" si="0"/>
        <v>0.34449255746738638</v>
      </c>
      <c r="K30" s="2">
        <v>14553823</v>
      </c>
      <c r="L30" s="25">
        <f t="shared" si="1"/>
        <v>0.19654798975242443</v>
      </c>
      <c r="M30" s="2"/>
      <c r="N30" s="25">
        <f t="shared" si="2"/>
        <v>0</v>
      </c>
      <c r="O30" s="27">
        <v>6612132</v>
      </c>
      <c r="P30" s="25">
        <f t="shared" si="3"/>
        <v>8.9296211213897386E-2</v>
      </c>
      <c r="Q30" s="7">
        <v>0.98506000000000005</v>
      </c>
      <c r="R30" s="2">
        <v>27372518</v>
      </c>
      <c r="S30" s="25">
        <f t="shared" si="4"/>
        <v>0.36966324156629182</v>
      </c>
      <c r="T30" s="48"/>
      <c r="U30" s="54"/>
      <c r="V30" s="48"/>
      <c r="W30" s="54"/>
      <c r="X30" s="4"/>
      <c r="Y30" s="54"/>
      <c r="Z30" s="4"/>
      <c r="AA30" s="54"/>
      <c r="AB30" s="59"/>
      <c r="AC30" s="61"/>
      <c r="AD30" s="59"/>
      <c r="AE30" s="61"/>
      <c r="AF30" s="59"/>
      <c r="AG30" s="61"/>
      <c r="AH30" s="59"/>
      <c r="AI30" s="60"/>
      <c r="AJ30" s="59"/>
      <c r="AK30" s="60"/>
      <c r="AL30" s="59"/>
      <c r="AM30" s="60"/>
      <c r="AN30" s="28"/>
      <c r="AO30" s="55"/>
      <c r="AP30" s="28"/>
      <c r="AQ30" s="55"/>
      <c r="AR30" s="28"/>
      <c r="AS30" s="55"/>
      <c r="AT30" s="28"/>
      <c r="AU30" s="55"/>
      <c r="AV30" s="28"/>
    </row>
    <row r="31" spans="1:48" x14ac:dyDescent="0.25">
      <c r="A31" s="36" t="s">
        <v>275</v>
      </c>
      <c r="B31" s="36" t="s">
        <v>301</v>
      </c>
      <c r="C31" s="36" t="s">
        <v>303</v>
      </c>
      <c r="D31" s="36" t="s">
        <v>302</v>
      </c>
      <c r="E31" s="36" t="s">
        <v>148</v>
      </c>
      <c r="F31" s="64">
        <v>388</v>
      </c>
      <c r="G31" s="64">
        <v>78</v>
      </c>
      <c r="H31" s="34">
        <v>94815974</v>
      </c>
      <c r="I31" s="34">
        <v>77049000</v>
      </c>
      <c r="J31" s="25">
        <f t="shared" si="0"/>
        <v>0.8126162370066462</v>
      </c>
      <c r="K31" s="2">
        <v>0</v>
      </c>
      <c r="L31" s="25">
        <f t="shared" si="1"/>
        <v>0</v>
      </c>
      <c r="M31" s="2"/>
      <c r="N31" s="25">
        <f t="shared" si="2"/>
        <v>0</v>
      </c>
      <c r="O31" s="27">
        <v>13060774</v>
      </c>
      <c r="P31" s="25">
        <f t="shared" si="3"/>
        <v>0.13774866669618349</v>
      </c>
      <c r="Q31" s="7">
        <v>1</v>
      </c>
      <c r="R31" s="2">
        <v>4706200</v>
      </c>
      <c r="S31" s="25">
        <f t="shared" si="4"/>
        <v>4.9635096297170347E-2</v>
      </c>
      <c r="T31" s="48"/>
      <c r="U31" s="54"/>
      <c r="V31" s="48"/>
      <c r="W31" s="54"/>
      <c r="X31" s="4"/>
      <c r="Y31" s="54"/>
      <c r="Z31" s="4"/>
      <c r="AA31" s="54"/>
      <c r="AB31" s="59"/>
      <c r="AC31" s="61"/>
      <c r="AD31" s="59"/>
      <c r="AE31" s="61"/>
      <c r="AF31" s="59"/>
      <c r="AG31" s="61"/>
      <c r="AH31" s="59"/>
      <c r="AI31" s="60"/>
      <c r="AJ31" s="59"/>
      <c r="AK31" s="60"/>
      <c r="AL31" s="59"/>
      <c r="AM31" s="60"/>
      <c r="AN31" s="28"/>
      <c r="AO31" s="55"/>
      <c r="AP31" s="28"/>
      <c r="AQ31" s="55"/>
      <c r="AR31" s="28"/>
      <c r="AS31" s="55"/>
      <c r="AT31" s="28"/>
      <c r="AU31" s="55"/>
      <c r="AV31" s="28"/>
    </row>
    <row r="32" spans="1:48" x14ac:dyDescent="0.25">
      <c r="A32" s="36" t="s">
        <v>276</v>
      </c>
      <c r="B32" s="36" t="s">
        <v>299</v>
      </c>
      <c r="C32" s="36" t="s">
        <v>152</v>
      </c>
      <c r="D32" s="36" t="s">
        <v>125</v>
      </c>
      <c r="E32" s="36" t="s">
        <v>148</v>
      </c>
      <c r="F32" s="64">
        <v>110</v>
      </c>
      <c r="G32" s="64">
        <v>109</v>
      </c>
      <c r="H32" s="34">
        <v>67207155</v>
      </c>
      <c r="I32" s="34">
        <v>7087000</v>
      </c>
      <c r="J32" s="25">
        <f t="shared" si="0"/>
        <v>0.10545008191464138</v>
      </c>
      <c r="K32" s="2">
        <v>13700251</v>
      </c>
      <c r="L32" s="25">
        <f t="shared" si="1"/>
        <v>0.20385107805857874</v>
      </c>
      <c r="M32" s="2">
        <v>12412000</v>
      </c>
      <c r="N32" s="25">
        <f t="shared" si="2"/>
        <v>0.18468271718985874</v>
      </c>
      <c r="O32" s="27">
        <v>5700007</v>
      </c>
      <c r="P32" s="25">
        <f t="shared" si="3"/>
        <v>8.4812502478344751E-2</v>
      </c>
      <c r="Q32" s="7">
        <v>1.0477399999999999</v>
      </c>
      <c r="R32" s="2">
        <v>28307897</v>
      </c>
      <c r="S32" s="25">
        <f t="shared" si="4"/>
        <v>0.42120362035857639</v>
      </c>
      <c r="T32" s="48"/>
      <c r="U32" s="54"/>
      <c r="V32" s="48"/>
      <c r="W32" s="54"/>
      <c r="X32" s="4"/>
      <c r="Y32" s="54"/>
      <c r="Z32" s="4"/>
      <c r="AA32" s="54"/>
      <c r="AB32" s="59"/>
      <c r="AC32" s="61"/>
      <c r="AD32" s="59"/>
      <c r="AE32" s="61"/>
      <c r="AF32" s="59"/>
      <c r="AG32" s="61"/>
      <c r="AH32" s="59"/>
      <c r="AI32" s="60"/>
      <c r="AJ32" s="59"/>
      <c r="AK32" s="60"/>
      <c r="AL32" s="59"/>
      <c r="AM32" s="60"/>
      <c r="AN32" s="28"/>
      <c r="AO32" s="55"/>
      <c r="AP32" s="28"/>
      <c r="AQ32" s="55"/>
      <c r="AR32" s="28"/>
      <c r="AS32" s="55"/>
      <c r="AT32" s="28"/>
      <c r="AU32" s="55"/>
      <c r="AV32" s="28"/>
    </row>
    <row r="33" spans="1:48" x14ac:dyDescent="0.25">
      <c r="A33" s="36" t="s">
        <v>277</v>
      </c>
      <c r="B33" s="36" t="s">
        <v>300</v>
      </c>
      <c r="C33" s="36" t="s">
        <v>124</v>
      </c>
      <c r="D33" s="36" t="s">
        <v>125</v>
      </c>
      <c r="E33" s="36" t="s">
        <v>33</v>
      </c>
      <c r="F33" s="64">
        <v>158</v>
      </c>
      <c r="G33" s="64">
        <v>155</v>
      </c>
      <c r="H33" s="34">
        <v>111719554</v>
      </c>
      <c r="I33" s="34">
        <v>20192000</v>
      </c>
      <c r="J33" s="25">
        <f t="shared" si="0"/>
        <v>0.18073827971064044</v>
      </c>
      <c r="K33" s="2">
        <v>1254607</v>
      </c>
      <c r="L33" s="25">
        <f t="shared" si="1"/>
        <v>1.1229967853255125E-2</v>
      </c>
      <c r="M33" s="2"/>
      <c r="N33" s="25">
        <f t="shared" si="2"/>
        <v>0</v>
      </c>
      <c r="O33" s="27">
        <v>51214822</v>
      </c>
      <c r="P33" s="25">
        <f t="shared" si="3"/>
        <v>0.45842307963384815</v>
      </c>
      <c r="Q33" s="7">
        <v>1.0262199999999999</v>
      </c>
      <c r="R33" s="2">
        <v>39058125</v>
      </c>
      <c r="S33" s="25">
        <f t="shared" si="4"/>
        <v>0.34960867280225627</v>
      </c>
      <c r="T33" s="48"/>
      <c r="U33" s="54"/>
      <c r="V33" s="48"/>
      <c r="W33" s="54"/>
      <c r="X33" s="4"/>
      <c r="Y33" s="54"/>
      <c r="Z33" s="4"/>
      <c r="AA33" s="54"/>
      <c r="AB33" s="59"/>
      <c r="AC33" s="61"/>
      <c r="AD33" s="59"/>
      <c r="AE33" s="61"/>
      <c r="AF33" s="59"/>
      <c r="AG33" s="61"/>
      <c r="AH33" s="59"/>
      <c r="AI33" s="60"/>
      <c r="AJ33" s="59"/>
      <c r="AK33" s="60"/>
      <c r="AL33" s="59"/>
      <c r="AM33" s="60"/>
      <c r="AN33" s="28"/>
      <c r="AO33" s="55"/>
      <c r="AP33" s="28"/>
      <c r="AQ33" s="55"/>
      <c r="AR33" s="28"/>
      <c r="AS33" s="55"/>
      <c r="AT33" s="28"/>
      <c r="AU33" s="55"/>
      <c r="AV33" s="28"/>
    </row>
    <row r="34" spans="1:48" x14ac:dyDescent="0.25">
      <c r="A34" s="36" t="s">
        <v>278</v>
      </c>
      <c r="B34" s="36" t="s">
        <v>317</v>
      </c>
      <c r="C34" s="36" t="s">
        <v>169</v>
      </c>
      <c r="D34" s="36" t="s">
        <v>168</v>
      </c>
      <c r="E34" s="36" t="s">
        <v>148</v>
      </c>
      <c r="F34" s="64">
        <v>57</v>
      </c>
      <c r="G34" s="64">
        <v>56</v>
      </c>
      <c r="H34" s="34">
        <v>29025445</v>
      </c>
      <c r="I34" s="34">
        <v>9385233</v>
      </c>
      <c r="J34" s="25">
        <f t="shared" si="0"/>
        <v>0.32334501676029431</v>
      </c>
      <c r="K34" s="2">
        <v>8976800</v>
      </c>
      <c r="L34" s="25">
        <f t="shared" si="1"/>
        <v>0.30927346678061268</v>
      </c>
      <c r="M34" s="2"/>
      <c r="N34" s="25">
        <f t="shared" si="2"/>
        <v>0</v>
      </c>
      <c r="O34" s="27">
        <v>1208783</v>
      </c>
      <c r="P34" s="25">
        <f t="shared" si="3"/>
        <v>4.1645631961887232E-2</v>
      </c>
      <c r="Q34" s="7">
        <v>0.94</v>
      </c>
      <c r="R34" s="2">
        <v>9454629</v>
      </c>
      <c r="S34" s="25">
        <f t="shared" si="4"/>
        <v>0.32573588449720581</v>
      </c>
      <c r="T34" s="48"/>
      <c r="U34" s="54"/>
      <c r="V34" s="48"/>
      <c r="W34" s="54"/>
      <c r="X34" s="4"/>
      <c r="Y34" s="54"/>
      <c r="Z34" s="4"/>
      <c r="AA34" s="54"/>
      <c r="AB34" s="59"/>
      <c r="AC34" s="61"/>
      <c r="AD34" s="59"/>
      <c r="AE34" s="61"/>
      <c r="AF34" s="59"/>
      <c r="AG34" s="61"/>
      <c r="AH34" s="59"/>
      <c r="AI34" s="60"/>
      <c r="AJ34" s="59"/>
      <c r="AK34" s="60"/>
      <c r="AL34" s="59"/>
      <c r="AM34" s="60"/>
      <c r="AN34" s="28"/>
      <c r="AO34" s="55"/>
      <c r="AP34" s="28"/>
      <c r="AQ34" s="55"/>
      <c r="AR34" s="28"/>
      <c r="AS34" s="55"/>
      <c r="AT34" s="28"/>
      <c r="AU34" s="55"/>
      <c r="AV34" s="28"/>
    </row>
    <row r="35" spans="1:48" x14ac:dyDescent="0.25">
      <c r="A35" s="36" t="s">
        <v>279</v>
      </c>
      <c r="B35" s="36" t="s">
        <v>304</v>
      </c>
      <c r="C35" s="36" t="s">
        <v>305</v>
      </c>
      <c r="D35" s="36" t="s">
        <v>28</v>
      </c>
      <c r="E35" s="36" t="s">
        <v>148</v>
      </c>
      <c r="F35" s="64">
        <v>101</v>
      </c>
      <c r="G35" s="64">
        <v>100</v>
      </c>
      <c r="H35" s="34">
        <v>37154345</v>
      </c>
      <c r="I35" s="34">
        <v>3287000</v>
      </c>
      <c r="J35" s="25">
        <f t="shared" si="0"/>
        <v>8.8468791469745997E-2</v>
      </c>
      <c r="K35" s="2">
        <v>18293641</v>
      </c>
      <c r="L35" s="25">
        <f t="shared" si="1"/>
        <v>0.4923688198513525</v>
      </c>
      <c r="M35" s="2">
        <v>2039753</v>
      </c>
      <c r="N35" s="25">
        <f t="shared" si="2"/>
        <v>5.489944715752626E-2</v>
      </c>
      <c r="O35" s="27">
        <v>0</v>
      </c>
      <c r="P35" s="25">
        <f t="shared" si="3"/>
        <v>0</v>
      </c>
      <c r="Q35" s="7">
        <v>0.95640999999999998</v>
      </c>
      <c r="R35" s="2">
        <v>13533951</v>
      </c>
      <c r="S35" s="25">
        <f t="shared" si="4"/>
        <v>0.36426294152137523</v>
      </c>
      <c r="T35" s="48"/>
      <c r="U35" s="54"/>
      <c r="V35" s="48"/>
      <c r="W35" s="54"/>
      <c r="X35" s="4"/>
      <c r="Y35" s="54"/>
      <c r="Z35" s="4"/>
      <c r="AA35" s="54"/>
      <c r="AB35" s="59"/>
      <c r="AC35" s="61"/>
      <c r="AD35" s="59"/>
      <c r="AE35" s="61"/>
      <c r="AF35" s="59"/>
      <c r="AG35" s="61"/>
      <c r="AH35" s="59"/>
      <c r="AI35" s="60"/>
      <c r="AJ35" s="59"/>
      <c r="AK35" s="60"/>
      <c r="AL35" s="59"/>
      <c r="AM35" s="60"/>
      <c r="AN35" s="28"/>
      <c r="AO35" s="55"/>
      <c r="AP35" s="28"/>
      <c r="AQ35" s="55"/>
      <c r="AR35" s="28"/>
      <c r="AS35" s="55"/>
      <c r="AT35" s="28"/>
      <c r="AU35" s="55"/>
      <c r="AV35" s="28"/>
    </row>
    <row r="36" spans="1:48" x14ac:dyDescent="0.25">
      <c r="A36" s="36" t="s">
        <v>280</v>
      </c>
      <c r="B36" s="36" t="s">
        <v>324</v>
      </c>
      <c r="C36" s="36" t="s">
        <v>25</v>
      </c>
      <c r="D36" s="36" t="s">
        <v>25</v>
      </c>
      <c r="E36" s="36" t="s">
        <v>33</v>
      </c>
      <c r="F36" s="64">
        <v>37</v>
      </c>
      <c r="G36" s="64">
        <v>36</v>
      </c>
      <c r="H36" s="34">
        <v>17754745</v>
      </c>
      <c r="I36" s="34">
        <v>0</v>
      </c>
      <c r="J36" s="25">
        <f t="shared" si="0"/>
        <v>0</v>
      </c>
      <c r="K36" s="2">
        <v>11256827</v>
      </c>
      <c r="L36" s="25">
        <f t="shared" si="1"/>
        <v>0.63401794844138848</v>
      </c>
      <c r="M36" s="2"/>
      <c r="N36" s="25">
        <f t="shared" si="2"/>
        <v>0</v>
      </c>
      <c r="O36" s="27">
        <v>1973588</v>
      </c>
      <c r="P36" s="25">
        <f t="shared" si="3"/>
        <v>0.11115834105192725</v>
      </c>
      <c r="Q36" s="7">
        <v>0.89</v>
      </c>
      <c r="R36" s="2">
        <v>4524330</v>
      </c>
      <c r="S36" s="25">
        <f t="shared" si="4"/>
        <v>0.25482371050668429</v>
      </c>
      <c r="T36" s="48"/>
      <c r="U36" s="54"/>
      <c r="V36" s="48"/>
      <c r="W36" s="54"/>
      <c r="X36" s="4"/>
      <c r="Y36" s="54"/>
      <c r="Z36" s="4"/>
      <c r="AA36" s="54"/>
      <c r="AB36" s="59"/>
      <c r="AC36" s="61"/>
      <c r="AD36" s="59"/>
      <c r="AE36" s="61"/>
      <c r="AF36" s="59"/>
      <c r="AG36" s="61"/>
      <c r="AH36" s="59"/>
      <c r="AI36" s="60"/>
      <c r="AJ36" s="59"/>
      <c r="AK36" s="60"/>
      <c r="AL36" s="59"/>
      <c r="AM36" s="60"/>
      <c r="AN36" s="28"/>
      <c r="AO36" s="55"/>
      <c r="AP36" s="28"/>
      <c r="AQ36" s="55"/>
      <c r="AR36" s="28"/>
      <c r="AS36" s="55"/>
      <c r="AT36" s="28"/>
      <c r="AU36" s="55"/>
      <c r="AV36" s="28"/>
    </row>
    <row r="37" spans="1:48" x14ac:dyDescent="0.25">
      <c r="A37" s="36" t="s">
        <v>281</v>
      </c>
      <c r="B37" s="36" t="s">
        <v>318</v>
      </c>
      <c r="C37" s="36" t="s">
        <v>26</v>
      </c>
      <c r="D37" s="36" t="s">
        <v>26</v>
      </c>
      <c r="E37" s="36" t="s">
        <v>33</v>
      </c>
      <c r="F37" s="64">
        <v>46</v>
      </c>
      <c r="G37" s="64">
        <v>45</v>
      </c>
      <c r="H37" s="34">
        <v>35229913</v>
      </c>
      <c r="I37" s="34">
        <v>11817058</v>
      </c>
      <c r="J37" s="25">
        <f t="shared" si="0"/>
        <v>0.33542682889963427</v>
      </c>
      <c r="K37" s="2">
        <v>0</v>
      </c>
      <c r="L37" s="25">
        <f t="shared" si="1"/>
        <v>0</v>
      </c>
      <c r="M37" s="2"/>
      <c r="N37" s="25">
        <f t="shared" si="2"/>
        <v>0</v>
      </c>
      <c r="O37" s="27">
        <v>12848123</v>
      </c>
      <c r="P37" s="25">
        <f t="shared" si="3"/>
        <v>0.36469357730176627</v>
      </c>
      <c r="Q37" s="7">
        <v>0.94991000000000003</v>
      </c>
      <c r="R37" s="2">
        <v>10564732</v>
      </c>
      <c r="S37" s="25">
        <f t="shared" si="4"/>
        <v>0.29987959379859952</v>
      </c>
      <c r="T37" s="48"/>
      <c r="U37" s="54"/>
      <c r="V37" s="48"/>
      <c r="W37" s="54"/>
      <c r="X37" s="4"/>
      <c r="Y37" s="54"/>
      <c r="Z37" s="4"/>
      <c r="AA37" s="54"/>
      <c r="AB37" s="59"/>
      <c r="AC37" s="61"/>
      <c r="AD37" s="59"/>
      <c r="AE37" s="61"/>
      <c r="AF37" s="59"/>
      <c r="AG37" s="61"/>
      <c r="AH37" s="59"/>
      <c r="AI37" s="60"/>
      <c r="AJ37" s="59"/>
      <c r="AK37" s="60"/>
      <c r="AL37" s="59"/>
      <c r="AM37" s="60"/>
      <c r="AN37" s="28"/>
      <c r="AO37" s="55"/>
      <c r="AP37" s="28"/>
      <c r="AQ37" s="55"/>
      <c r="AR37" s="28"/>
      <c r="AS37" s="55"/>
      <c r="AT37" s="28"/>
      <c r="AU37" s="55"/>
      <c r="AV37" s="28"/>
    </row>
    <row r="38" spans="1:48" x14ac:dyDescent="0.25">
      <c r="A38" s="36" t="s">
        <v>282</v>
      </c>
      <c r="B38" s="36" t="s">
        <v>306</v>
      </c>
      <c r="C38" s="36" t="s">
        <v>25</v>
      </c>
      <c r="D38" s="36" t="s">
        <v>25</v>
      </c>
      <c r="E38" s="36" t="s">
        <v>148</v>
      </c>
      <c r="F38" s="64">
        <v>48</v>
      </c>
      <c r="G38" s="64">
        <v>47</v>
      </c>
      <c r="H38" s="34">
        <v>23635012</v>
      </c>
      <c r="I38" s="34">
        <v>2225000</v>
      </c>
      <c r="J38" s="25">
        <f t="shared" si="0"/>
        <v>9.4139998744235884E-2</v>
      </c>
      <c r="K38" s="2">
        <v>11090000</v>
      </c>
      <c r="L38" s="25">
        <f t="shared" si="1"/>
        <v>0.46921913980834873</v>
      </c>
      <c r="M38" s="2"/>
      <c r="N38" s="25">
        <f t="shared" si="2"/>
        <v>0</v>
      </c>
      <c r="O38" s="27">
        <v>1485163</v>
      </c>
      <c r="P38" s="25">
        <f t="shared" si="3"/>
        <v>6.2837412564038464E-2</v>
      </c>
      <c r="Q38" s="7">
        <v>0.92801999999999996</v>
      </c>
      <c r="R38" s="2">
        <v>8834849</v>
      </c>
      <c r="S38" s="25">
        <f t="shared" si="4"/>
        <v>0.37380344888337691</v>
      </c>
      <c r="T38" s="48"/>
      <c r="U38" s="54"/>
      <c r="V38" s="48"/>
      <c r="W38" s="54"/>
      <c r="X38" s="4"/>
      <c r="Y38" s="54"/>
      <c r="Z38" s="4"/>
      <c r="AA38" s="54"/>
      <c r="AB38" s="59"/>
      <c r="AC38" s="61"/>
      <c r="AD38" s="59"/>
      <c r="AE38" s="61"/>
      <c r="AF38" s="59"/>
      <c r="AG38" s="61"/>
      <c r="AH38" s="59"/>
      <c r="AI38" s="60"/>
      <c r="AJ38" s="59"/>
      <c r="AK38" s="60"/>
      <c r="AL38" s="59"/>
      <c r="AM38" s="60"/>
      <c r="AN38" s="28"/>
      <c r="AO38" s="55"/>
      <c r="AP38" s="28"/>
      <c r="AQ38" s="55"/>
      <c r="AR38" s="28"/>
      <c r="AS38" s="55"/>
      <c r="AT38" s="28"/>
      <c r="AU38" s="55"/>
      <c r="AV38" s="28"/>
    </row>
    <row r="39" spans="1:48" x14ac:dyDescent="0.25">
      <c r="A39" s="36" t="s">
        <v>283</v>
      </c>
      <c r="B39" s="36" t="s">
        <v>353</v>
      </c>
      <c r="C39" s="36" t="s">
        <v>28</v>
      </c>
      <c r="D39" s="36" t="s">
        <v>28</v>
      </c>
      <c r="E39" s="36" t="s">
        <v>148</v>
      </c>
      <c r="F39" s="64">
        <v>184</v>
      </c>
      <c r="G39" s="64">
        <v>147</v>
      </c>
      <c r="H39" s="34">
        <v>76821250</v>
      </c>
      <c r="I39" s="34">
        <v>19060000</v>
      </c>
      <c r="J39" s="25">
        <f t="shared" ref="J39:J42" si="5">I39/H39</f>
        <v>0.24810843353889711</v>
      </c>
      <c r="K39" s="2">
        <v>28212000</v>
      </c>
      <c r="L39" s="25">
        <f t="shared" ref="L39:L42" si="6">K39/$H39</f>
        <v>0.3672421367785606</v>
      </c>
      <c r="M39" s="2"/>
      <c r="N39" s="25">
        <f t="shared" ref="N39:N42" si="7">M39/$H39</f>
        <v>0</v>
      </c>
      <c r="O39" s="27">
        <v>7037381</v>
      </c>
      <c r="P39" s="25">
        <f t="shared" ref="P39:P42" si="8">O39/$H39</f>
        <v>9.1607218054900172E-2</v>
      </c>
      <c r="Q39" s="7">
        <v>1</v>
      </c>
      <c r="R39" s="2">
        <v>22511869</v>
      </c>
      <c r="S39" s="25">
        <f t="shared" ref="S39:S42" si="9">R39/$H39</f>
        <v>0.2930422116276421</v>
      </c>
      <c r="T39" s="48"/>
      <c r="U39" s="54"/>
      <c r="V39" s="48"/>
      <c r="W39" s="54"/>
      <c r="X39" s="4"/>
      <c r="Y39" s="54"/>
      <c r="Z39" s="4"/>
      <c r="AA39" s="54"/>
      <c r="AB39" s="59"/>
      <c r="AC39" s="61"/>
      <c r="AD39" s="59"/>
      <c r="AE39" s="61"/>
      <c r="AF39" s="59"/>
      <c r="AG39" s="61"/>
      <c r="AH39" s="59"/>
      <c r="AI39" s="60"/>
      <c r="AJ39" s="59"/>
      <c r="AK39" s="60"/>
      <c r="AL39" s="59"/>
      <c r="AM39" s="60"/>
      <c r="AN39" s="28"/>
      <c r="AO39" s="55"/>
      <c r="AP39" s="28"/>
      <c r="AQ39" s="55"/>
      <c r="AR39" s="28"/>
      <c r="AS39" s="55"/>
      <c r="AT39" s="28"/>
      <c r="AU39" s="55"/>
      <c r="AV39" s="28"/>
    </row>
    <row r="40" spans="1:48" x14ac:dyDescent="0.25">
      <c r="A40" s="36" t="s">
        <v>284</v>
      </c>
      <c r="B40" s="36" t="s">
        <v>354</v>
      </c>
      <c r="C40" s="36" t="s">
        <v>23</v>
      </c>
      <c r="D40" s="36" t="s">
        <v>23</v>
      </c>
      <c r="E40" s="36" t="s">
        <v>33</v>
      </c>
      <c r="F40" s="64">
        <v>60</v>
      </c>
      <c r="G40" s="64">
        <v>59</v>
      </c>
      <c r="H40" s="34">
        <v>13657273</v>
      </c>
      <c r="I40" s="34">
        <v>9100000</v>
      </c>
      <c r="J40" s="25">
        <f t="shared" si="5"/>
        <v>0.66631164215579497</v>
      </c>
      <c r="K40" s="2">
        <v>0</v>
      </c>
      <c r="L40" s="25">
        <f t="shared" si="6"/>
        <v>0</v>
      </c>
      <c r="M40" s="2"/>
      <c r="N40" s="25">
        <f t="shared" si="7"/>
        <v>0</v>
      </c>
      <c r="O40" s="27">
        <v>201465</v>
      </c>
      <c r="P40" s="25">
        <f t="shared" si="8"/>
        <v>1.4751480767793103E-2</v>
      </c>
      <c r="Q40" s="7">
        <v>1.02</v>
      </c>
      <c r="R40" s="2">
        <v>4355808</v>
      </c>
      <c r="S40" s="25">
        <f t="shared" si="9"/>
        <v>0.31893687707641194</v>
      </c>
      <c r="T40" s="48"/>
      <c r="U40" s="54"/>
      <c r="V40" s="48"/>
      <c r="W40" s="54"/>
      <c r="X40" s="4"/>
      <c r="Y40" s="54"/>
      <c r="Z40" s="4"/>
      <c r="AA40" s="54"/>
      <c r="AB40" s="59"/>
      <c r="AC40" s="61"/>
      <c r="AD40" s="59"/>
      <c r="AE40" s="61"/>
      <c r="AF40" s="59"/>
      <c r="AG40" s="61"/>
      <c r="AH40" s="59"/>
      <c r="AI40" s="60"/>
      <c r="AJ40" s="59"/>
      <c r="AK40" s="60"/>
      <c r="AL40" s="59"/>
      <c r="AM40" s="60"/>
      <c r="AN40" s="28"/>
      <c r="AO40" s="55"/>
      <c r="AP40" s="28"/>
      <c r="AQ40" s="55"/>
      <c r="AR40" s="28"/>
      <c r="AS40" s="55"/>
      <c r="AT40" s="28"/>
      <c r="AU40" s="55"/>
      <c r="AV40" s="28"/>
    </row>
    <row r="41" spans="1:48" x14ac:dyDescent="0.25">
      <c r="A41" s="36" t="s">
        <v>330</v>
      </c>
      <c r="B41" s="36" t="s">
        <v>355</v>
      </c>
      <c r="C41" s="36" t="s">
        <v>298</v>
      </c>
      <c r="D41" s="36" t="s">
        <v>297</v>
      </c>
      <c r="E41" s="36" t="s">
        <v>33</v>
      </c>
      <c r="F41" s="64">
        <v>36</v>
      </c>
      <c r="G41" s="64">
        <v>35</v>
      </c>
      <c r="H41" s="34">
        <v>28934638</v>
      </c>
      <c r="I41" s="34">
        <v>5883061</v>
      </c>
      <c r="J41" s="25">
        <f t="shared" si="5"/>
        <v>0.20332243313360271</v>
      </c>
      <c r="K41" s="2">
        <v>3340730</v>
      </c>
      <c r="L41" s="25">
        <f t="shared" si="6"/>
        <v>0.11545781219035814</v>
      </c>
      <c r="M41" s="2"/>
      <c r="N41" s="25">
        <f t="shared" si="7"/>
        <v>0</v>
      </c>
      <c r="O41" s="27">
        <v>9843236</v>
      </c>
      <c r="P41" s="25">
        <f t="shared" si="8"/>
        <v>0.34018866937267367</v>
      </c>
      <c r="Q41" s="7">
        <v>0.98738999999999999</v>
      </c>
      <c r="R41" s="2">
        <v>9867611</v>
      </c>
      <c r="S41" s="25">
        <f t="shared" si="9"/>
        <v>0.34103108530336546</v>
      </c>
      <c r="T41" s="48"/>
      <c r="U41" s="54"/>
      <c r="V41" s="48"/>
      <c r="W41" s="54"/>
      <c r="X41" s="4"/>
      <c r="Y41" s="54"/>
      <c r="Z41" s="4"/>
      <c r="AA41" s="54"/>
      <c r="AB41" s="59"/>
      <c r="AC41" s="61"/>
      <c r="AD41" s="59"/>
      <c r="AE41" s="61"/>
      <c r="AF41" s="59"/>
      <c r="AG41" s="61"/>
      <c r="AH41" s="59"/>
      <c r="AI41" s="60"/>
      <c r="AJ41" s="59"/>
      <c r="AK41" s="60"/>
      <c r="AL41" s="59"/>
      <c r="AM41" s="60"/>
      <c r="AN41" s="28"/>
      <c r="AO41" s="55"/>
      <c r="AP41" s="28"/>
      <c r="AQ41" s="55"/>
      <c r="AR41" s="28"/>
      <c r="AS41" s="55"/>
      <c r="AT41" s="28"/>
      <c r="AU41" s="55"/>
      <c r="AV41" s="28"/>
    </row>
    <row r="42" spans="1:48" x14ac:dyDescent="0.25">
      <c r="A42" s="71" t="s">
        <v>331</v>
      </c>
      <c r="B42" s="71" t="s">
        <v>356</v>
      </c>
      <c r="C42" s="71" t="s">
        <v>357</v>
      </c>
      <c r="D42" s="71" t="s">
        <v>240</v>
      </c>
      <c r="E42" s="36" t="s">
        <v>33</v>
      </c>
      <c r="F42" s="72">
        <v>60</v>
      </c>
      <c r="G42" s="72">
        <v>59</v>
      </c>
      <c r="H42" s="34">
        <v>20170584</v>
      </c>
      <c r="I42" s="34">
        <v>2640500</v>
      </c>
      <c r="J42" s="25">
        <f t="shared" si="5"/>
        <v>0.13090845560049227</v>
      </c>
      <c r="K42" s="2">
        <v>2206381</v>
      </c>
      <c r="L42" s="25">
        <f t="shared" si="6"/>
        <v>0.10938607429512205</v>
      </c>
      <c r="M42" s="2"/>
      <c r="N42" s="25">
        <f t="shared" si="7"/>
        <v>0</v>
      </c>
      <c r="O42" s="27">
        <v>8150519</v>
      </c>
      <c r="P42" s="25">
        <f t="shared" si="8"/>
        <v>0.40407947533893912</v>
      </c>
      <c r="Q42" s="7">
        <v>1.01451</v>
      </c>
      <c r="R42" s="2">
        <v>7173184</v>
      </c>
      <c r="S42" s="25">
        <f t="shared" si="9"/>
        <v>0.35562599476544654</v>
      </c>
      <c r="T42" s="48"/>
      <c r="U42" s="54"/>
      <c r="V42" s="48"/>
      <c r="W42" s="54"/>
      <c r="X42" s="4"/>
      <c r="Y42" s="54"/>
      <c r="Z42" s="4"/>
      <c r="AA42" s="54"/>
      <c r="AB42" s="59"/>
      <c r="AC42" s="61"/>
      <c r="AD42" s="59"/>
      <c r="AE42" s="61"/>
      <c r="AF42" s="59"/>
      <c r="AG42" s="61"/>
      <c r="AH42" s="59"/>
      <c r="AI42" s="60"/>
      <c r="AJ42" s="59"/>
      <c r="AK42" s="60"/>
      <c r="AL42" s="59"/>
      <c r="AM42" s="60"/>
      <c r="AN42" s="28"/>
      <c r="AO42" s="55"/>
      <c r="AP42" s="28"/>
      <c r="AQ42" s="55"/>
      <c r="AR42" s="28"/>
      <c r="AS42" s="55"/>
      <c r="AT42" s="28"/>
      <c r="AU42" s="55"/>
      <c r="AV42" s="28"/>
    </row>
    <row r="43" spans="1:48" x14ac:dyDescent="0.25">
      <c r="A43" s="36" t="s">
        <v>332</v>
      </c>
      <c r="B43" s="36" t="s">
        <v>358</v>
      </c>
      <c r="C43" s="36" t="s">
        <v>359</v>
      </c>
      <c r="D43" s="36" t="s">
        <v>302</v>
      </c>
      <c r="E43" s="36" t="s">
        <v>33</v>
      </c>
      <c r="F43" s="64">
        <v>160</v>
      </c>
      <c r="G43" s="64">
        <v>158</v>
      </c>
      <c r="H43" s="34">
        <v>55833276</v>
      </c>
      <c r="I43" s="34">
        <v>23919000</v>
      </c>
      <c r="J43" s="25">
        <f t="shared" ref="J43:J50" si="10">I43/H43</f>
        <v>0.42840043990970544</v>
      </c>
      <c r="K43" s="2">
        <v>0</v>
      </c>
      <c r="L43" s="25">
        <f t="shared" ref="L43:L50" si="11">K43/$H43</f>
        <v>0</v>
      </c>
      <c r="M43" s="2"/>
      <c r="N43" s="25">
        <f t="shared" ref="N43:N50" si="12">M43/$H43</f>
        <v>0</v>
      </c>
      <c r="O43" s="27">
        <v>13878423</v>
      </c>
      <c r="P43" s="25">
        <f t="shared" ref="P43:P50" si="13">O43/$H43</f>
        <v>0.24856902539625295</v>
      </c>
      <c r="Q43" s="7">
        <v>0.94991000000000003</v>
      </c>
      <c r="R43" s="2">
        <v>18035853</v>
      </c>
      <c r="S43" s="25">
        <f t="shared" ref="S43:S50" si="14">R43/$H43</f>
        <v>0.32303053469404158</v>
      </c>
      <c r="T43" s="48"/>
      <c r="U43" s="54"/>
      <c r="V43" s="48"/>
      <c r="W43" s="54"/>
      <c r="X43" s="4"/>
      <c r="Y43" s="54"/>
      <c r="Z43" s="4"/>
      <c r="AA43" s="54"/>
      <c r="AB43" s="59"/>
      <c r="AC43" s="61"/>
      <c r="AD43" s="59"/>
      <c r="AE43" s="61"/>
      <c r="AF43" s="59"/>
      <c r="AG43" s="61"/>
      <c r="AH43" s="59"/>
      <c r="AI43" s="60"/>
      <c r="AJ43" s="59"/>
      <c r="AK43" s="60"/>
      <c r="AL43" s="59"/>
      <c r="AM43" s="60"/>
      <c r="AN43" s="28"/>
      <c r="AO43" s="55"/>
      <c r="AP43" s="28"/>
      <c r="AQ43" s="55"/>
      <c r="AR43" s="28"/>
      <c r="AS43" s="55"/>
      <c r="AT43" s="28"/>
      <c r="AU43" s="55"/>
      <c r="AV43" s="28"/>
    </row>
    <row r="44" spans="1:48" x14ac:dyDescent="0.25">
      <c r="A44" s="36" t="s">
        <v>333</v>
      </c>
      <c r="B44" s="36" t="s">
        <v>360</v>
      </c>
      <c r="C44" s="36" t="s">
        <v>295</v>
      </c>
      <c r="D44" s="36" t="s">
        <v>28</v>
      </c>
      <c r="E44" s="36" t="s">
        <v>33</v>
      </c>
      <c r="F44" s="64">
        <v>51</v>
      </c>
      <c r="G44" s="64">
        <v>50</v>
      </c>
      <c r="H44" s="34">
        <v>21682251</v>
      </c>
      <c r="I44" s="34">
        <v>9034000</v>
      </c>
      <c r="J44" s="25">
        <f t="shared" si="10"/>
        <v>0.41665415643421894</v>
      </c>
      <c r="K44" s="2">
        <v>0</v>
      </c>
      <c r="L44" s="25">
        <f t="shared" si="11"/>
        <v>0</v>
      </c>
      <c r="M44" s="2"/>
      <c r="N44" s="25">
        <f t="shared" si="12"/>
        <v>0</v>
      </c>
      <c r="O44" s="27">
        <v>5460023</v>
      </c>
      <c r="P44" s="25">
        <f t="shared" si="13"/>
        <v>0.25181993327168845</v>
      </c>
      <c r="Q44" s="7">
        <v>0.97989000000000004</v>
      </c>
      <c r="R44" s="2">
        <v>7188228</v>
      </c>
      <c r="S44" s="25">
        <f t="shared" si="14"/>
        <v>0.33152591029409262</v>
      </c>
      <c r="T44" s="48"/>
      <c r="U44" s="54"/>
      <c r="V44" s="48"/>
      <c r="W44" s="54"/>
      <c r="X44" s="4"/>
      <c r="Y44" s="54"/>
      <c r="Z44" s="4"/>
      <c r="AA44" s="54"/>
      <c r="AB44" s="59"/>
      <c r="AC44" s="61"/>
      <c r="AD44" s="59"/>
      <c r="AE44" s="61"/>
      <c r="AF44" s="59"/>
      <c r="AG44" s="61"/>
      <c r="AH44" s="59"/>
      <c r="AI44" s="60"/>
      <c r="AJ44" s="59"/>
      <c r="AK44" s="60"/>
      <c r="AL44" s="59"/>
      <c r="AM44" s="60"/>
      <c r="AN44" s="28"/>
      <c r="AO44" s="55"/>
      <c r="AP44" s="28"/>
      <c r="AQ44" s="55"/>
      <c r="AR44" s="28"/>
      <c r="AS44" s="55"/>
      <c r="AT44" s="28"/>
      <c r="AU44" s="55"/>
      <c r="AV44" s="28"/>
    </row>
    <row r="45" spans="1:48" x14ac:dyDescent="0.25">
      <c r="A45" s="36" t="s">
        <v>334</v>
      </c>
      <c r="B45" s="36" t="s">
        <v>361</v>
      </c>
      <c r="C45" s="36" t="s">
        <v>145</v>
      </c>
      <c r="D45" s="36" t="s">
        <v>145</v>
      </c>
      <c r="E45" s="36" t="s">
        <v>33</v>
      </c>
      <c r="F45" s="64">
        <v>59</v>
      </c>
      <c r="G45" s="64">
        <v>58</v>
      </c>
      <c r="H45" s="34">
        <v>10934550</v>
      </c>
      <c r="I45" s="34">
        <v>4704000</v>
      </c>
      <c r="J45" s="25">
        <f t="shared" si="10"/>
        <v>0.4301960300149526</v>
      </c>
      <c r="K45" s="2">
        <v>0</v>
      </c>
      <c r="L45" s="25">
        <f t="shared" si="11"/>
        <v>0</v>
      </c>
      <c r="M45" s="2"/>
      <c r="N45" s="25">
        <f t="shared" si="12"/>
        <v>0</v>
      </c>
      <c r="O45" s="27">
        <v>2576226</v>
      </c>
      <c r="P45" s="25">
        <f t="shared" si="13"/>
        <v>0.23560420867799772</v>
      </c>
      <c r="Q45" s="7">
        <v>0.96989999999999998</v>
      </c>
      <c r="R45" s="2">
        <v>3654324</v>
      </c>
      <c r="S45" s="25">
        <f t="shared" si="14"/>
        <v>0.33419976130704965</v>
      </c>
      <c r="T45" s="48"/>
      <c r="U45" s="54"/>
      <c r="V45" s="48"/>
      <c r="W45" s="54"/>
      <c r="X45" s="4"/>
      <c r="Y45" s="54"/>
      <c r="Z45" s="4"/>
      <c r="AA45" s="54"/>
      <c r="AB45" s="59"/>
      <c r="AC45" s="61"/>
      <c r="AD45" s="59"/>
      <c r="AE45" s="61"/>
      <c r="AF45" s="59"/>
      <c r="AG45" s="61"/>
      <c r="AH45" s="59"/>
      <c r="AI45" s="60"/>
      <c r="AJ45" s="59"/>
      <c r="AK45" s="60"/>
      <c r="AL45" s="59"/>
      <c r="AM45" s="60"/>
      <c r="AN45" s="28"/>
      <c r="AO45" s="55"/>
      <c r="AP45" s="28"/>
      <c r="AQ45" s="55"/>
      <c r="AR45" s="28"/>
      <c r="AS45" s="55"/>
      <c r="AT45" s="28"/>
      <c r="AU45" s="55"/>
      <c r="AV45" s="28"/>
    </row>
    <row r="46" spans="1:48" x14ac:dyDescent="0.25">
      <c r="A46" s="36" t="s">
        <v>335</v>
      </c>
      <c r="B46" s="36" t="s">
        <v>362</v>
      </c>
      <c r="C46" s="36" t="s">
        <v>328</v>
      </c>
      <c r="D46" s="36" t="s">
        <v>25</v>
      </c>
      <c r="E46" s="36" t="s">
        <v>33</v>
      </c>
      <c r="F46" s="64">
        <v>50</v>
      </c>
      <c r="G46" s="64">
        <v>49</v>
      </c>
      <c r="H46" s="34">
        <v>21005718</v>
      </c>
      <c r="I46" s="34">
        <v>13020000</v>
      </c>
      <c r="J46" s="25">
        <f t="shared" si="10"/>
        <v>0.61983122881112662</v>
      </c>
      <c r="K46" s="2">
        <v>0</v>
      </c>
      <c r="L46" s="25">
        <f t="shared" si="11"/>
        <v>0</v>
      </c>
      <c r="M46" s="2"/>
      <c r="N46" s="25">
        <f t="shared" si="12"/>
        <v>0</v>
      </c>
      <c r="O46" s="27">
        <v>1715781</v>
      </c>
      <c r="P46" s="25">
        <f t="shared" si="13"/>
        <v>8.1681616405590129E-2</v>
      </c>
      <c r="Q46" s="7">
        <v>0.99</v>
      </c>
      <c r="R46" s="2">
        <v>6269937</v>
      </c>
      <c r="S46" s="25">
        <f t="shared" si="14"/>
        <v>0.2984871547832833</v>
      </c>
      <c r="T46" s="48"/>
      <c r="U46" s="54"/>
      <c r="V46" s="48"/>
      <c r="W46" s="54"/>
      <c r="X46" s="4"/>
      <c r="Y46" s="54"/>
      <c r="Z46" s="4"/>
      <c r="AA46" s="54"/>
      <c r="AB46" s="59"/>
      <c r="AC46" s="61"/>
      <c r="AD46" s="59"/>
      <c r="AE46" s="61"/>
      <c r="AF46" s="59"/>
      <c r="AG46" s="61"/>
      <c r="AH46" s="59"/>
      <c r="AI46" s="60"/>
      <c r="AJ46" s="59"/>
      <c r="AK46" s="60"/>
      <c r="AL46" s="59"/>
      <c r="AM46" s="60"/>
      <c r="AN46" s="28"/>
      <c r="AO46" s="55"/>
      <c r="AP46" s="28"/>
      <c r="AQ46" s="55"/>
      <c r="AR46" s="28"/>
      <c r="AS46" s="55"/>
      <c r="AT46" s="28"/>
      <c r="AU46" s="55"/>
      <c r="AV46" s="28"/>
    </row>
    <row r="47" spans="1:48" x14ac:dyDescent="0.25">
      <c r="A47" s="36" t="s">
        <v>336</v>
      </c>
      <c r="B47" s="36" t="s">
        <v>363</v>
      </c>
      <c r="C47" s="36" t="s">
        <v>152</v>
      </c>
      <c r="D47" s="36" t="s">
        <v>125</v>
      </c>
      <c r="E47" s="36" t="s">
        <v>33</v>
      </c>
      <c r="F47" s="64">
        <v>152</v>
      </c>
      <c r="G47" s="64">
        <v>149</v>
      </c>
      <c r="H47" s="34">
        <v>120968356</v>
      </c>
      <c r="I47" s="34">
        <v>3485000</v>
      </c>
      <c r="J47" s="25">
        <f t="shared" si="10"/>
        <v>2.8809187090217212E-2</v>
      </c>
      <c r="K47" s="2">
        <v>0</v>
      </c>
      <c r="L47" s="25">
        <f t="shared" si="11"/>
        <v>0</v>
      </c>
      <c r="M47" s="2">
        <v>13012000</v>
      </c>
      <c r="N47" s="25">
        <f t="shared" si="12"/>
        <v>0.10756532063641502</v>
      </c>
      <c r="O47" s="27">
        <v>64056118</v>
      </c>
      <c r="P47" s="25">
        <f t="shared" si="13"/>
        <v>0.5295278874419026</v>
      </c>
      <c r="Q47" s="7">
        <v>0.97652000000000005</v>
      </c>
      <c r="R47" s="2">
        <v>40415238</v>
      </c>
      <c r="S47" s="25">
        <f t="shared" si="14"/>
        <v>0.33409760483146517</v>
      </c>
      <c r="T47" s="48"/>
      <c r="U47" s="54"/>
      <c r="V47" s="48"/>
      <c r="W47" s="54"/>
      <c r="X47" s="4"/>
      <c r="Y47" s="54"/>
      <c r="Z47" s="4"/>
      <c r="AA47" s="54"/>
      <c r="AB47" s="59"/>
      <c r="AC47" s="61"/>
      <c r="AD47" s="59"/>
      <c r="AE47" s="61"/>
      <c r="AF47" s="59"/>
      <c r="AG47" s="61"/>
      <c r="AH47" s="59"/>
      <c r="AI47" s="60"/>
      <c r="AJ47" s="59"/>
      <c r="AK47" s="60"/>
      <c r="AL47" s="59"/>
      <c r="AM47" s="60"/>
      <c r="AN47" s="28"/>
      <c r="AO47" s="55"/>
      <c r="AP47" s="28"/>
      <c r="AQ47" s="55"/>
      <c r="AR47" s="28"/>
      <c r="AS47" s="55"/>
      <c r="AT47" s="28"/>
      <c r="AU47" s="55"/>
      <c r="AV47" s="28"/>
    </row>
    <row r="48" spans="1:48" x14ac:dyDescent="0.25">
      <c r="A48" s="36" t="s">
        <v>337</v>
      </c>
      <c r="B48" s="36" t="s">
        <v>364</v>
      </c>
      <c r="C48" s="36" t="s">
        <v>366</v>
      </c>
      <c r="D48" s="36" t="s">
        <v>240</v>
      </c>
      <c r="E48" s="36" t="s">
        <v>148</v>
      </c>
      <c r="F48" s="64">
        <v>60</v>
      </c>
      <c r="G48" s="64">
        <v>59</v>
      </c>
      <c r="H48" s="34">
        <v>31278413</v>
      </c>
      <c r="I48" s="34">
        <v>7632000</v>
      </c>
      <c r="J48" s="25">
        <f t="shared" si="10"/>
        <v>0.24400214934178405</v>
      </c>
      <c r="K48" s="2">
        <v>11740000</v>
      </c>
      <c r="L48" s="25">
        <f t="shared" si="11"/>
        <v>0.37533873601579465</v>
      </c>
      <c r="M48" s="2"/>
      <c r="N48" s="25">
        <f t="shared" si="12"/>
        <v>0</v>
      </c>
      <c r="O48" s="27">
        <v>1636773</v>
      </c>
      <c r="P48" s="25">
        <f t="shared" si="13"/>
        <v>5.2329157492741078E-2</v>
      </c>
      <c r="Q48" s="7">
        <v>0.94008999999999998</v>
      </c>
      <c r="R48" s="2">
        <v>10269640</v>
      </c>
      <c r="S48" s="25">
        <f t="shared" si="14"/>
        <v>0.32832995714968022</v>
      </c>
      <c r="T48" s="48"/>
      <c r="U48" s="54"/>
      <c r="V48" s="48"/>
      <c r="W48" s="54"/>
      <c r="X48" s="4"/>
      <c r="Y48" s="54"/>
      <c r="Z48" s="4"/>
      <c r="AA48" s="54"/>
      <c r="AB48" s="59"/>
      <c r="AC48" s="61"/>
      <c r="AD48" s="59"/>
      <c r="AE48" s="61"/>
      <c r="AF48" s="59"/>
      <c r="AG48" s="61"/>
      <c r="AH48" s="59"/>
      <c r="AI48" s="60"/>
      <c r="AJ48" s="59"/>
      <c r="AK48" s="60"/>
      <c r="AL48" s="59"/>
      <c r="AM48" s="60"/>
      <c r="AN48" s="28"/>
      <c r="AO48" s="55"/>
      <c r="AP48" s="28"/>
      <c r="AQ48" s="55"/>
      <c r="AR48" s="28"/>
      <c r="AS48" s="55"/>
      <c r="AT48" s="28"/>
      <c r="AU48" s="55"/>
      <c r="AV48" s="28"/>
    </row>
    <row r="49" spans="1:48" x14ac:dyDescent="0.25">
      <c r="A49" s="36" t="s">
        <v>338</v>
      </c>
      <c r="B49" s="36" t="s">
        <v>365</v>
      </c>
      <c r="C49" s="36" t="s">
        <v>367</v>
      </c>
      <c r="D49" s="36" t="s">
        <v>25</v>
      </c>
      <c r="E49" s="36" t="s">
        <v>368</v>
      </c>
      <c r="F49" s="64">
        <v>46</v>
      </c>
      <c r="G49" s="64">
        <v>45</v>
      </c>
      <c r="H49" s="34">
        <v>16605560</v>
      </c>
      <c r="I49" s="34">
        <v>6870000</v>
      </c>
      <c r="J49" s="25">
        <f t="shared" si="10"/>
        <v>0.41371685146420839</v>
      </c>
      <c r="K49" s="2">
        <v>0</v>
      </c>
      <c r="L49" s="25">
        <f t="shared" si="11"/>
        <v>0</v>
      </c>
      <c r="M49" s="2"/>
      <c r="N49" s="25">
        <f t="shared" si="12"/>
        <v>0</v>
      </c>
      <c r="O49" s="27">
        <v>5181560</v>
      </c>
      <c r="P49" s="25">
        <f t="shared" si="13"/>
        <v>0.31203765485777052</v>
      </c>
      <c r="Q49" s="7">
        <v>0.95006999999999997</v>
      </c>
      <c r="R49" s="2">
        <v>4554000</v>
      </c>
      <c r="S49" s="25">
        <f t="shared" si="14"/>
        <v>0.27424549367802109</v>
      </c>
      <c r="T49" s="48"/>
      <c r="U49" s="54"/>
      <c r="V49" s="48"/>
      <c r="W49" s="54"/>
      <c r="X49" s="4"/>
      <c r="Y49" s="54"/>
      <c r="Z49" s="4"/>
      <c r="AA49" s="54"/>
      <c r="AB49" s="59"/>
      <c r="AC49" s="61"/>
      <c r="AD49" s="59"/>
      <c r="AE49" s="61"/>
      <c r="AF49" s="59"/>
      <c r="AG49" s="61"/>
      <c r="AH49" s="59"/>
      <c r="AI49" s="60"/>
      <c r="AJ49" s="59"/>
      <c r="AK49" s="60"/>
      <c r="AL49" s="59"/>
      <c r="AM49" s="60"/>
      <c r="AN49" s="28"/>
      <c r="AO49" s="55"/>
      <c r="AP49" s="28"/>
      <c r="AQ49" s="55"/>
      <c r="AR49" s="28"/>
      <c r="AS49" s="55"/>
      <c r="AT49" s="28"/>
      <c r="AU49" s="55"/>
      <c r="AV49" s="28"/>
    </row>
    <row r="50" spans="1:48" x14ac:dyDescent="0.25">
      <c r="A50" s="36" t="s">
        <v>339</v>
      </c>
      <c r="B50" s="36" t="s">
        <v>369</v>
      </c>
      <c r="C50" s="36" t="s">
        <v>26</v>
      </c>
      <c r="D50" s="36" t="s">
        <v>26</v>
      </c>
      <c r="E50" s="36" t="s">
        <v>148</v>
      </c>
      <c r="F50" s="64">
        <v>125</v>
      </c>
      <c r="G50" s="64">
        <v>114</v>
      </c>
      <c r="H50" s="34">
        <v>101075351</v>
      </c>
      <c r="I50" s="34">
        <v>17794000</v>
      </c>
      <c r="J50" s="25">
        <f t="shared" si="10"/>
        <v>0.1760468781355011</v>
      </c>
      <c r="K50" s="2">
        <v>33326139</v>
      </c>
      <c r="L50" s="25">
        <f t="shared" si="11"/>
        <v>0.32971578797683326</v>
      </c>
      <c r="M50" s="2"/>
      <c r="N50" s="25">
        <f t="shared" si="12"/>
        <v>0</v>
      </c>
      <c r="O50" s="27">
        <v>13385130</v>
      </c>
      <c r="P50" s="25">
        <f t="shared" si="13"/>
        <v>0.13242724232538158</v>
      </c>
      <c r="Q50" s="7">
        <v>1.01494</v>
      </c>
      <c r="R50" s="2">
        <v>36570082</v>
      </c>
      <c r="S50" s="25">
        <f t="shared" si="14"/>
        <v>0.36181009156228405</v>
      </c>
      <c r="T50" s="48"/>
      <c r="U50" s="54"/>
      <c r="V50" s="48"/>
      <c r="W50" s="54"/>
      <c r="X50" s="4"/>
      <c r="Y50" s="54"/>
      <c r="Z50" s="4"/>
      <c r="AA50" s="54"/>
      <c r="AB50" s="59"/>
      <c r="AC50" s="61"/>
      <c r="AD50" s="59"/>
      <c r="AE50" s="61"/>
      <c r="AF50" s="59"/>
      <c r="AG50" s="61"/>
      <c r="AH50" s="59"/>
      <c r="AI50" s="60"/>
      <c r="AJ50" s="59"/>
      <c r="AK50" s="60"/>
      <c r="AL50" s="59"/>
      <c r="AM50" s="60"/>
      <c r="AN50" s="28"/>
      <c r="AO50" s="55"/>
      <c r="AP50" s="28"/>
      <c r="AQ50" s="55"/>
      <c r="AR50" s="28"/>
      <c r="AS50" s="55"/>
      <c r="AT50" s="28"/>
      <c r="AU50" s="55"/>
      <c r="AV50" s="28"/>
    </row>
    <row r="51" spans="1:48" x14ac:dyDescent="0.25">
      <c r="A51" s="36" t="s">
        <v>340</v>
      </c>
      <c r="B51" s="36" t="s">
        <v>348</v>
      </c>
      <c r="C51" s="36" t="s">
        <v>26</v>
      </c>
      <c r="D51" s="36" t="s">
        <v>26</v>
      </c>
      <c r="E51" s="36" t="s">
        <v>148</v>
      </c>
      <c r="F51" s="64">
        <v>53</v>
      </c>
      <c r="G51" s="64">
        <v>52</v>
      </c>
      <c r="H51" s="34">
        <v>39884776</v>
      </c>
      <c r="I51" s="34">
        <v>0</v>
      </c>
      <c r="J51" s="25">
        <f t="shared" ref="J51:J52" si="15">I51/H51</f>
        <v>0</v>
      </c>
      <c r="K51" s="2">
        <v>18851516</v>
      </c>
      <c r="L51" s="25">
        <f t="shared" ref="L51:L52" si="16">K51/$H51</f>
        <v>0.47264941390168519</v>
      </c>
      <c r="M51" s="2"/>
      <c r="N51" s="25">
        <f t="shared" ref="N51:N52" si="17">M51/$H51</f>
        <v>0</v>
      </c>
      <c r="O51" s="27">
        <v>4971662</v>
      </c>
      <c r="P51" s="25">
        <f t="shared" ref="P51:P52" si="18">O51/$H51</f>
        <v>0.12465061857185809</v>
      </c>
      <c r="Q51" s="7">
        <v>1.00854</v>
      </c>
      <c r="R51" s="2">
        <v>16061598</v>
      </c>
      <c r="S51" s="25">
        <f t="shared" ref="S51:S52" si="19">R51/$H51</f>
        <v>0.4026999675264567</v>
      </c>
      <c r="T51" s="48"/>
      <c r="U51" s="54"/>
      <c r="V51" s="48"/>
      <c r="W51" s="54"/>
      <c r="X51" s="4"/>
      <c r="Y51" s="54"/>
      <c r="Z51" s="4"/>
      <c r="AA51" s="54"/>
      <c r="AB51" s="59"/>
      <c r="AC51" s="61"/>
      <c r="AD51" s="59"/>
      <c r="AE51" s="61"/>
      <c r="AF51" s="59"/>
      <c r="AG51" s="61"/>
      <c r="AH51" s="59"/>
      <c r="AI51" s="60"/>
      <c r="AJ51" s="59"/>
      <c r="AK51" s="60"/>
      <c r="AL51" s="59"/>
      <c r="AM51" s="60"/>
      <c r="AN51" s="28"/>
      <c r="AO51" s="55"/>
      <c r="AP51" s="28"/>
      <c r="AQ51" s="55"/>
      <c r="AR51" s="28"/>
      <c r="AS51" s="55"/>
      <c r="AT51" s="28"/>
      <c r="AU51" s="55"/>
      <c r="AV51" s="28"/>
    </row>
    <row r="52" spans="1:48" x14ac:dyDescent="0.25">
      <c r="A52" s="36" t="s">
        <v>341</v>
      </c>
      <c r="B52" s="36" t="s">
        <v>349</v>
      </c>
      <c r="C52" s="36" t="s">
        <v>350</v>
      </c>
      <c r="D52" s="36" t="s">
        <v>164</v>
      </c>
      <c r="E52" s="36" t="s">
        <v>33</v>
      </c>
      <c r="F52" s="64">
        <v>82</v>
      </c>
      <c r="G52" s="64">
        <v>80</v>
      </c>
      <c r="H52" s="34">
        <v>25364921</v>
      </c>
      <c r="I52" s="34">
        <v>7516087</v>
      </c>
      <c r="J52" s="25">
        <f t="shared" si="15"/>
        <v>0.29631817106783026</v>
      </c>
      <c r="K52" s="2">
        <v>0</v>
      </c>
      <c r="L52" s="25">
        <f t="shared" si="16"/>
        <v>0</v>
      </c>
      <c r="M52" s="2"/>
      <c r="N52" s="25">
        <f t="shared" si="17"/>
        <v>0</v>
      </c>
      <c r="O52" s="27">
        <v>10870471</v>
      </c>
      <c r="P52" s="25">
        <f t="shared" si="18"/>
        <v>0.42856317194916554</v>
      </c>
      <c r="Q52" s="7">
        <v>0.92</v>
      </c>
      <c r="R52" s="2">
        <v>6978363</v>
      </c>
      <c r="S52" s="25">
        <f t="shared" si="19"/>
        <v>0.2751186569830042</v>
      </c>
      <c r="T52" s="48"/>
      <c r="U52" s="54"/>
      <c r="V52" s="48"/>
      <c r="W52" s="54"/>
      <c r="X52" s="4"/>
      <c r="Y52" s="54"/>
      <c r="Z52" s="4"/>
      <c r="AA52" s="54"/>
      <c r="AB52" s="59"/>
      <c r="AC52" s="61"/>
      <c r="AD52" s="59"/>
      <c r="AE52" s="61"/>
      <c r="AF52" s="59"/>
      <c r="AG52" s="61"/>
      <c r="AH52" s="59"/>
      <c r="AI52" s="60"/>
      <c r="AJ52" s="59"/>
      <c r="AK52" s="60"/>
      <c r="AL52" s="59"/>
      <c r="AM52" s="60"/>
      <c r="AN52" s="28"/>
      <c r="AO52" s="55"/>
      <c r="AP52" s="28"/>
      <c r="AQ52" s="55"/>
      <c r="AR52" s="28"/>
      <c r="AS52" s="55"/>
      <c r="AT52" s="28"/>
      <c r="AU52" s="55"/>
      <c r="AV52" s="28"/>
    </row>
    <row r="53" spans="1:48" x14ac:dyDescent="0.25">
      <c r="A53" s="36" t="s">
        <v>342</v>
      </c>
      <c r="B53" s="36" t="s">
        <v>370</v>
      </c>
      <c r="C53" s="36" t="s">
        <v>176</v>
      </c>
      <c r="D53" s="36" t="s">
        <v>23</v>
      </c>
      <c r="E53" s="36" t="s">
        <v>33</v>
      </c>
      <c r="F53" s="64">
        <v>151</v>
      </c>
      <c r="G53" s="64">
        <v>149</v>
      </c>
      <c r="H53" s="34">
        <v>59208304</v>
      </c>
      <c r="I53" s="34">
        <v>11164000</v>
      </c>
      <c r="J53" s="25">
        <f t="shared" ref="J53:J57" si="20">I53/H53</f>
        <v>0.18855463247182355</v>
      </c>
      <c r="K53" s="2">
        <v>19127913</v>
      </c>
      <c r="L53" s="25">
        <f t="shared" ref="L53:L57" si="21">K53/$H53</f>
        <v>0.32306132261447651</v>
      </c>
      <c r="M53" s="2"/>
      <c r="N53" s="25">
        <f t="shared" ref="N53:N57" si="22">M53/$H53</f>
        <v>0</v>
      </c>
      <c r="O53" s="27">
        <v>7595836</v>
      </c>
      <c r="P53" s="25">
        <f t="shared" ref="P53:P57" si="23">O53/$H53</f>
        <v>0.12829004526121876</v>
      </c>
      <c r="Q53" s="7">
        <v>1.0349699999999999</v>
      </c>
      <c r="R53" s="2">
        <v>21320555</v>
      </c>
      <c r="S53" s="25">
        <f t="shared" ref="S53:S57" si="24">R53/$H53</f>
        <v>0.36009399965248118</v>
      </c>
      <c r="T53" s="48"/>
      <c r="U53" s="54"/>
      <c r="V53" s="48"/>
      <c r="W53" s="54"/>
      <c r="X53" s="4"/>
      <c r="Y53" s="54"/>
      <c r="Z53" s="4"/>
      <c r="AA53" s="54"/>
      <c r="AB53" s="59"/>
      <c r="AC53" s="61"/>
      <c r="AD53" s="59"/>
      <c r="AE53" s="61"/>
      <c r="AF53" s="59"/>
      <c r="AG53" s="61"/>
      <c r="AH53" s="59"/>
      <c r="AI53" s="60"/>
      <c r="AJ53" s="59"/>
      <c r="AK53" s="60"/>
      <c r="AL53" s="59"/>
      <c r="AM53" s="60"/>
      <c r="AN53" s="28"/>
      <c r="AO53" s="55"/>
      <c r="AP53" s="28"/>
      <c r="AQ53" s="55"/>
      <c r="AR53" s="28"/>
      <c r="AS53" s="55"/>
      <c r="AT53" s="28"/>
      <c r="AU53" s="55"/>
      <c r="AV53" s="28"/>
    </row>
    <row r="54" spans="1:48" x14ac:dyDescent="0.25">
      <c r="A54" s="36" t="s">
        <v>343</v>
      </c>
      <c r="B54" s="36" t="s">
        <v>371</v>
      </c>
      <c r="C54" s="36" t="s">
        <v>26</v>
      </c>
      <c r="D54" s="36" t="s">
        <v>26</v>
      </c>
      <c r="E54" s="36" t="s">
        <v>148</v>
      </c>
      <c r="F54" s="64">
        <v>152</v>
      </c>
      <c r="G54" s="64">
        <v>151</v>
      </c>
      <c r="H54" s="34">
        <v>119972781</v>
      </c>
      <c r="I54" s="34">
        <v>5840000</v>
      </c>
      <c r="J54" s="25">
        <f t="shared" si="20"/>
        <v>4.8677707987780997E-2</v>
      </c>
      <c r="K54" s="2">
        <v>50280551</v>
      </c>
      <c r="L54" s="25">
        <f t="shared" si="21"/>
        <v>0.41909965394567289</v>
      </c>
      <c r="M54" s="2">
        <v>8601000</v>
      </c>
      <c r="N54" s="25">
        <f t="shared" si="22"/>
        <v>7.1691261370360332E-2</v>
      </c>
      <c r="O54" s="27">
        <v>6257523</v>
      </c>
      <c r="P54" s="25">
        <f t="shared" si="23"/>
        <v>5.2157855705620426E-2</v>
      </c>
      <c r="Q54" s="7">
        <v>1.0278</v>
      </c>
      <c r="R54" s="2">
        <v>48993707</v>
      </c>
      <c r="S54" s="25">
        <f t="shared" si="24"/>
        <v>0.40837352099056534</v>
      </c>
      <c r="T54" s="48"/>
      <c r="U54" s="54"/>
      <c r="V54" s="48"/>
      <c r="W54" s="54"/>
      <c r="X54" s="4"/>
      <c r="Y54" s="54"/>
      <c r="Z54" s="4"/>
      <c r="AA54" s="54"/>
      <c r="AB54" s="59"/>
      <c r="AC54" s="61"/>
      <c r="AD54" s="59"/>
      <c r="AE54" s="61"/>
      <c r="AF54" s="59"/>
      <c r="AG54" s="61"/>
      <c r="AH54" s="59"/>
      <c r="AI54" s="60"/>
      <c r="AJ54" s="59"/>
      <c r="AK54" s="60"/>
      <c r="AL54" s="59"/>
      <c r="AM54" s="60"/>
      <c r="AN54" s="28"/>
      <c r="AO54" s="55"/>
      <c r="AP54" s="28"/>
      <c r="AQ54" s="55"/>
      <c r="AR54" s="28"/>
      <c r="AS54" s="55"/>
      <c r="AT54" s="28"/>
      <c r="AU54" s="55"/>
      <c r="AV54" s="28"/>
    </row>
    <row r="55" spans="1:48" x14ac:dyDescent="0.25">
      <c r="A55" s="36" t="s">
        <v>344</v>
      </c>
      <c r="B55" s="36" t="s">
        <v>372</v>
      </c>
      <c r="C55" s="36" t="s">
        <v>176</v>
      </c>
      <c r="D55" s="36" t="s">
        <v>23</v>
      </c>
      <c r="E55" s="36" t="s">
        <v>33</v>
      </c>
      <c r="F55" s="64">
        <v>152</v>
      </c>
      <c r="G55" s="64">
        <v>151</v>
      </c>
      <c r="H55" s="34">
        <v>66046788</v>
      </c>
      <c r="I55" s="34">
        <v>19820000</v>
      </c>
      <c r="J55" s="25">
        <f t="shared" si="20"/>
        <v>0.30009029356582789</v>
      </c>
      <c r="K55" s="2">
        <v>14101273</v>
      </c>
      <c r="L55" s="25">
        <f t="shared" si="21"/>
        <v>0.21350429637850066</v>
      </c>
      <c r="M55" s="2"/>
      <c r="N55" s="25">
        <f t="shared" si="22"/>
        <v>0</v>
      </c>
      <c r="O55" s="27">
        <v>8972620</v>
      </c>
      <c r="P55" s="25">
        <f t="shared" si="23"/>
        <v>0.13585248082011195</v>
      </c>
      <c r="Q55" s="7">
        <v>1.0254000000000001</v>
      </c>
      <c r="R55" s="2">
        <v>23152895</v>
      </c>
      <c r="S55" s="25">
        <f t="shared" si="24"/>
        <v>0.35055292923555947</v>
      </c>
      <c r="T55" s="48"/>
      <c r="U55" s="54"/>
      <c r="V55" s="48"/>
      <c r="W55" s="54"/>
      <c r="X55" s="4"/>
      <c r="Y55" s="54"/>
      <c r="Z55" s="4"/>
      <c r="AA55" s="54"/>
      <c r="AB55" s="59"/>
      <c r="AC55" s="61"/>
      <c r="AD55" s="59"/>
      <c r="AE55" s="61"/>
      <c r="AF55" s="59"/>
      <c r="AG55" s="61"/>
      <c r="AH55" s="59"/>
      <c r="AI55" s="60"/>
      <c r="AJ55" s="59"/>
      <c r="AK55" s="60"/>
      <c r="AL55" s="59"/>
      <c r="AM55" s="60"/>
      <c r="AN55" s="28"/>
      <c r="AO55" s="55"/>
      <c r="AP55" s="28"/>
      <c r="AQ55" s="55"/>
      <c r="AR55" s="28"/>
      <c r="AS55" s="55"/>
      <c r="AT55" s="28"/>
      <c r="AU55" s="55"/>
      <c r="AV55" s="28"/>
    </row>
    <row r="56" spans="1:48" x14ac:dyDescent="0.25">
      <c r="A56" s="36" t="s">
        <v>345</v>
      </c>
      <c r="B56" s="36" t="s">
        <v>380</v>
      </c>
      <c r="C56" s="36" t="s">
        <v>155</v>
      </c>
      <c r="D56" s="36" t="s">
        <v>155</v>
      </c>
      <c r="E56" s="36" t="s">
        <v>381</v>
      </c>
      <c r="F56" s="64">
        <v>79</v>
      </c>
      <c r="G56" s="64">
        <v>78</v>
      </c>
      <c r="H56" s="34">
        <v>26349098</v>
      </c>
      <c r="I56" s="34">
        <v>6452880</v>
      </c>
      <c r="J56" s="25">
        <f t="shared" si="20"/>
        <v>0.24489946486972722</v>
      </c>
      <c r="K56" s="2">
        <v>6700000</v>
      </c>
      <c r="L56" s="25">
        <f t="shared" si="21"/>
        <v>0.25427815403775872</v>
      </c>
      <c r="M56" s="2"/>
      <c r="N56" s="25">
        <f t="shared" si="22"/>
        <v>0</v>
      </c>
      <c r="O56" s="27">
        <v>5349550</v>
      </c>
      <c r="P56" s="25">
        <f t="shared" si="23"/>
        <v>0.20302592521383464</v>
      </c>
      <c r="Q56" s="7">
        <v>0.92583000000000004</v>
      </c>
      <c r="R56" s="2">
        <v>7846668</v>
      </c>
      <c r="S56" s="25">
        <f t="shared" si="24"/>
        <v>0.29779645587867942</v>
      </c>
      <c r="T56" s="48"/>
      <c r="U56" s="54"/>
      <c r="V56" s="48"/>
      <c r="W56" s="54"/>
      <c r="X56" s="4"/>
      <c r="Y56" s="54"/>
      <c r="Z56" s="4"/>
      <c r="AA56" s="54"/>
      <c r="AB56" s="59"/>
      <c r="AC56" s="61"/>
      <c r="AD56" s="59"/>
      <c r="AE56" s="61"/>
      <c r="AF56" s="59"/>
      <c r="AG56" s="61"/>
      <c r="AH56" s="59"/>
      <c r="AI56" s="60"/>
      <c r="AJ56" s="59"/>
      <c r="AK56" s="60"/>
      <c r="AL56" s="59"/>
      <c r="AM56" s="60"/>
      <c r="AN56" s="28"/>
      <c r="AO56" s="55"/>
      <c r="AP56" s="28"/>
      <c r="AQ56" s="55"/>
      <c r="AR56" s="28"/>
      <c r="AS56" s="55"/>
      <c r="AT56" s="28"/>
      <c r="AU56" s="55"/>
      <c r="AV56" s="28"/>
    </row>
    <row r="57" spans="1:48" x14ac:dyDescent="0.25">
      <c r="A57" s="36" t="s">
        <v>346</v>
      </c>
      <c r="B57" s="36" t="s">
        <v>382</v>
      </c>
      <c r="C57" s="36" t="s">
        <v>382</v>
      </c>
      <c r="D57" s="36" t="s">
        <v>145</v>
      </c>
      <c r="E57" s="36" t="s">
        <v>148</v>
      </c>
      <c r="F57" s="64">
        <v>159</v>
      </c>
      <c r="G57" s="64">
        <v>64</v>
      </c>
      <c r="H57" s="34">
        <v>63261028</v>
      </c>
      <c r="I57" s="34">
        <v>38610455</v>
      </c>
      <c r="J57" s="25">
        <f t="shared" si="20"/>
        <v>0.61033556078159212</v>
      </c>
      <c r="K57" s="2">
        <v>9910000</v>
      </c>
      <c r="L57" s="25">
        <f t="shared" si="21"/>
        <v>0.15665252863105544</v>
      </c>
      <c r="M57" s="2"/>
      <c r="N57" s="25">
        <f t="shared" si="22"/>
        <v>0</v>
      </c>
      <c r="O57" s="27">
        <v>6313370</v>
      </c>
      <c r="P57" s="25">
        <f t="shared" si="23"/>
        <v>9.9798726002365945E-2</v>
      </c>
      <c r="Q57" s="7">
        <v>0.94</v>
      </c>
      <c r="R57" s="2">
        <v>8427203</v>
      </c>
      <c r="S57" s="25">
        <f t="shared" si="24"/>
        <v>0.13321318458498652</v>
      </c>
      <c r="T57" s="48"/>
      <c r="U57" s="54"/>
      <c r="V57" s="48"/>
      <c r="W57" s="54"/>
      <c r="X57" s="4"/>
      <c r="Y57" s="54"/>
      <c r="Z57" s="4"/>
      <c r="AA57" s="54"/>
      <c r="AB57" s="59"/>
      <c r="AC57" s="61"/>
      <c r="AD57" s="59"/>
      <c r="AE57" s="61"/>
      <c r="AF57" s="59"/>
      <c r="AG57" s="61"/>
      <c r="AH57" s="59"/>
      <c r="AI57" s="60"/>
      <c r="AJ57" s="59"/>
      <c r="AK57" s="60"/>
      <c r="AL57" s="59"/>
      <c r="AM57" s="60"/>
      <c r="AN57" s="28"/>
      <c r="AO57" s="55"/>
      <c r="AP57" s="28"/>
      <c r="AQ57" s="55"/>
      <c r="AR57" s="28"/>
      <c r="AS57" s="55"/>
      <c r="AT57" s="28"/>
      <c r="AU57" s="55"/>
      <c r="AV57" s="28"/>
    </row>
    <row r="58" spans="1:48" x14ac:dyDescent="0.25">
      <c r="A58" s="36" t="s">
        <v>29</v>
      </c>
      <c r="B58" s="36" t="s">
        <v>32</v>
      </c>
      <c r="C58" s="36" t="s">
        <v>26</v>
      </c>
      <c r="D58" s="36" t="s">
        <v>26</v>
      </c>
      <c r="E58" s="36" t="s">
        <v>33</v>
      </c>
      <c r="F58" s="62">
        <v>100</v>
      </c>
      <c r="G58" s="62">
        <v>99</v>
      </c>
      <c r="H58" s="34">
        <v>82447813</v>
      </c>
      <c r="I58" s="34">
        <v>2893800</v>
      </c>
      <c r="J58" s="25">
        <f>I58/H58</f>
        <v>3.5098565925575247E-2</v>
      </c>
      <c r="K58" s="2">
        <v>0</v>
      </c>
      <c r="L58" s="25">
        <f>K58/$H58</f>
        <v>0</v>
      </c>
      <c r="M58" s="2">
        <v>13848700</v>
      </c>
      <c r="N58" s="25">
        <f>M58/$H58</f>
        <v>0.16796928258121291</v>
      </c>
      <c r="O58" s="27">
        <v>38591454</v>
      </c>
      <c r="P58" s="25">
        <f>O58/$H58</f>
        <v>0.46807128771262857</v>
      </c>
      <c r="Q58" s="7">
        <v>1.01654</v>
      </c>
      <c r="R58" s="2">
        <v>27113859</v>
      </c>
      <c r="S58" s="25">
        <f>R58/$H58</f>
        <v>0.32886086378058321</v>
      </c>
      <c r="T58" s="48"/>
      <c r="U58" s="54"/>
      <c r="V58" s="48"/>
      <c r="W58" s="54"/>
      <c r="X58" s="4"/>
      <c r="Y58" s="54"/>
      <c r="Z58" s="4"/>
      <c r="AA58" s="54"/>
      <c r="AB58" s="59"/>
      <c r="AC58" s="61"/>
      <c r="AD58" s="59"/>
      <c r="AE58" s="61"/>
      <c r="AF58" s="59"/>
      <c r="AG58" s="61"/>
      <c r="AH58" s="59"/>
      <c r="AI58" s="60"/>
      <c r="AJ58" s="59"/>
      <c r="AK58" s="60"/>
      <c r="AL58" s="59"/>
      <c r="AM58" s="60"/>
      <c r="AN58" s="28"/>
      <c r="AO58" s="55"/>
      <c r="AP58" s="28"/>
      <c r="AQ58" s="55"/>
      <c r="AR58" s="28"/>
      <c r="AS58" s="55"/>
      <c r="AT58" s="28"/>
      <c r="AU58" s="55"/>
      <c r="AV58" s="28"/>
    </row>
    <row r="59" spans="1:48" ht="15" customHeight="1" x14ac:dyDescent="0.25">
      <c r="A59" s="36" t="s">
        <v>31</v>
      </c>
      <c r="B59" s="36" t="s">
        <v>93</v>
      </c>
      <c r="C59" s="36" t="s">
        <v>26</v>
      </c>
      <c r="D59" s="36" t="s">
        <v>26</v>
      </c>
      <c r="E59" s="36" t="s">
        <v>33</v>
      </c>
      <c r="F59" s="62">
        <v>93</v>
      </c>
      <c r="G59" s="62">
        <v>92</v>
      </c>
      <c r="H59" s="34">
        <v>49963022</v>
      </c>
      <c r="I59" s="34">
        <v>14175000</v>
      </c>
      <c r="J59" s="25">
        <f t="shared" ref="J59:J109" si="25">I59/H59</f>
        <v>0.28370982043480075</v>
      </c>
      <c r="K59" s="2">
        <v>12927684</v>
      </c>
      <c r="L59" s="25">
        <f t="shared" ref="L59:L109" si="26">K59/$H59</f>
        <v>0.25874503747991867</v>
      </c>
      <c r="M59" s="2"/>
      <c r="N59" s="25">
        <f t="shared" ref="N59:N104" si="27">M59/$H59</f>
        <v>0</v>
      </c>
      <c r="O59" s="27">
        <v>6566761</v>
      </c>
      <c r="P59" s="25">
        <f t="shared" ref="P59:P104" si="28">O59/$H59</f>
        <v>0.13143242216213422</v>
      </c>
      <c r="Q59" s="7">
        <v>0.93964000000000003</v>
      </c>
      <c r="R59" s="2">
        <v>16293577</v>
      </c>
      <c r="S59" s="25">
        <f t="shared" ref="S59:S104" si="29">R59/$H59</f>
        <v>0.32611271992314639</v>
      </c>
      <c r="T59" s="48"/>
      <c r="U59" s="54"/>
      <c r="V59" s="48"/>
      <c r="W59" s="54"/>
      <c r="X59" s="4"/>
      <c r="Y59" s="54"/>
      <c r="Z59" s="4"/>
      <c r="AA59" s="54"/>
      <c r="AB59" s="59"/>
      <c r="AC59" s="61"/>
      <c r="AD59" s="59"/>
      <c r="AE59" s="61"/>
      <c r="AF59" s="59"/>
      <c r="AG59" s="61"/>
      <c r="AH59" s="59"/>
      <c r="AI59" s="60"/>
      <c r="AJ59" s="28"/>
      <c r="AK59" s="55"/>
      <c r="AL59" s="28"/>
      <c r="AM59" s="55"/>
      <c r="AN59" s="28"/>
      <c r="AO59" s="55"/>
      <c r="AP59" s="28"/>
      <c r="AQ59" s="55"/>
      <c r="AR59" s="28"/>
      <c r="AS59" s="55"/>
      <c r="AT59" s="28"/>
      <c r="AU59" s="55"/>
      <c r="AV59" s="28"/>
    </row>
    <row r="60" spans="1:48" x14ac:dyDescent="0.25">
      <c r="A60" s="36" t="s">
        <v>30</v>
      </c>
      <c r="B60" s="36" t="s">
        <v>94</v>
      </c>
      <c r="C60" s="36" t="s">
        <v>25</v>
      </c>
      <c r="D60" s="36" t="s">
        <v>25</v>
      </c>
      <c r="E60" s="36" t="s">
        <v>18</v>
      </c>
      <c r="F60" s="62">
        <v>26</v>
      </c>
      <c r="G60" s="62">
        <v>25</v>
      </c>
      <c r="H60" s="34">
        <v>10856909</v>
      </c>
      <c r="I60" s="34">
        <v>1250000</v>
      </c>
      <c r="J60" s="25">
        <f t="shared" si="25"/>
        <v>0.1151340588743997</v>
      </c>
      <c r="K60" s="2">
        <v>6046455</v>
      </c>
      <c r="L60" s="25">
        <f t="shared" si="26"/>
        <v>0.5569223247611268</v>
      </c>
      <c r="M60" s="2"/>
      <c r="N60" s="25">
        <f t="shared" si="27"/>
        <v>0</v>
      </c>
      <c r="O60" s="27">
        <v>216426</v>
      </c>
      <c r="P60" s="25">
        <f t="shared" si="28"/>
        <v>1.9934403060760664E-2</v>
      </c>
      <c r="Q60" s="7">
        <v>0.99990000000000001</v>
      </c>
      <c r="R60" s="2">
        <v>3344028</v>
      </c>
      <c r="S60" s="25">
        <f t="shared" si="29"/>
        <v>0.30800921330371289</v>
      </c>
      <c r="T60" s="48"/>
      <c r="U60" s="54"/>
      <c r="V60" s="48"/>
      <c r="W60" s="54"/>
      <c r="X60" s="4"/>
      <c r="Y60" s="54"/>
      <c r="Z60" s="4"/>
      <c r="AA60" s="54"/>
      <c r="AB60" s="59"/>
      <c r="AC60" s="61"/>
      <c r="AD60" s="59"/>
      <c r="AE60" s="61"/>
      <c r="AF60" s="59"/>
      <c r="AG60" s="61"/>
      <c r="AH60" s="59"/>
      <c r="AI60" s="60"/>
      <c r="AJ60" s="28"/>
      <c r="AK60" s="55"/>
      <c r="AL60" s="28"/>
      <c r="AM60" s="55"/>
      <c r="AN60" s="28"/>
      <c r="AO60" s="55"/>
      <c r="AP60" s="28"/>
      <c r="AQ60" s="55"/>
      <c r="AR60" s="28"/>
      <c r="AS60" s="55"/>
      <c r="AT60" s="28"/>
      <c r="AU60" s="55"/>
      <c r="AV60" s="28"/>
    </row>
    <row r="61" spans="1:48" x14ac:dyDescent="0.25">
      <c r="A61" s="36" t="s">
        <v>34</v>
      </c>
      <c r="B61" s="36" t="s">
        <v>95</v>
      </c>
      <c r="C61" s="36" t="s">
        <v>27</v>
      </c>
      <c r="D61" s="36" t="s">
        <v>24</v>
      </c>
      <c r="E61" s="36" t="s">
        <v>18</v>
      </c>
      <c r="F61" s="62">
        <v>75</v>
      </c>
      <c r="G61" s="62">
        <v>74</v>
      </c>
      <c r="H61" s="34">
        <v>31808638</v>
      </c>
      <c r="I61" s="34">
        <v>11800000</v>
      </c>
      <c r="J61" s="25">
        <f t="shared" si="25"/>
        <v>0.37096841430305816</v>
      </c>
      <c r="K61" s="2">
        <v>7500000</v>
      </c>
      <c r="L61" s="25">
        <f t="shared" si="26"/>
        <v>0.23578500909092681</v>
      </c>
      <c r="M61" s="2"/>
      <c r="N61" s="25">
        <f t="shared" si="27"/>
        <v>0</v>
      </c>
      <c r="O61" s="27">
        <v>1751952</v>
      </c>
      <c r="P61" s="25">
        <f t="shared" si="28"/>
        <v>5.5077869099582323E-2</v>
      </c>
      <c r="Q61" s="7">
        <v>0.95</v>
      </c>
      <c r="R61" s="2">
        <v>10756686</v>
      </c>
      <c r="S61" s="25">
        <f t="shared" si="29"/>
        <v>0.33816870750643269</v>
      </c>
      <c r="T61" s="49"/>
      <c r="U61" s="54"/>
      <c r="V61" s="48"/>
      <c r="W61" s="54"/>
      <c r="X61" s="4"/>
      <c r="Y61" s="54"/>
      <c r="Z61" s="4"/>
      <c r="AA61" s="54"/>
      <c r="AB61" s="59"/>
      <c r="AC61" s="61"/>
      <c r="AD61" s="59"/>
      <c r="AE61" s="61"/>
      <c r="AF61" s="59"/>
      <c r="AG61" s="61"/>
      <c r="AH61" s="59"/>
      <c r="AI61" s="60"/>
      <c r="AJ61" s="28"/>
      <c r="AK61" s="55"/>
      <c r="AL61" s="28"/>
      <c r="AM61" s="55"/>
      <c r="AN61" s="28"/>
      <c r="AO61" s="55"/>
      <c r="AP61" s="28"/>
      <c r="AQ61" s="55"/>
      <c r="AR61" s="28"/>
      <c r="AS61" s="55"/>
      <c r="AT61" s="28"/>
      <c r="AU61" s="55"/>
      <c r="AV61" s="28"/>
    </row>
    <row r="62" spans="1:48" x14ac:dyDescent="0.25">
      <c r="A62" s="36" t="s">
        <v>35</v>
      </c>
      <c r="B62" s="36" t="s">
        <v>96</v>
      </c>
      <c r="C62" s="36" t="s">
        <v>101</v>
      </c>
      <c r="D62" s="36" t="s">
        <v>23</v>
      </c>
      <c r="E62" s="36" t="s">
        <v>33</v>
      </c>
      <c r="F62" s="62">
        <v>130</v>
      </c>
      <c r="G62" s="62">
        <v>129</v>
      </c>
      <c r="H62" s="34">
        <v>63538625</v>
      </c>
      <c r="I62" s="34">
        <v>31990313</v>
      </c>
      <c r="J62" s="25">
        <f t="shared" si="25"/>
        <v>0.50347820715352276</v>
      </c>
      <c r="K62" s="2">
        <v>0</v>
      </c>
      <c r="L62" s="25">
        <f t="shared" si="26"/>
        <v>0</v>
      </c>
      <c r="M62" s="2"/>
      <c r="N62" s="25">
        <f t="shared" si="27"/>
        <v>0</v>
      </c>
      <c r="O62" s="27">
        <v>10297393</v>
      </c>
      <c r="P62" s="25">
        <f t="shared" si="28"/>
        <v>0.16206509032891411</v>
      </c>
      <c r="Q62" s="7">
        <v>1.05</v>
      </c>
      <c r="R62" s="2">
        <v>21250919</v>
      </c>
      <c r="S62" s="25">
        <f t="shared" si="29"/>
        <v>0.33445670251756315</v>
      </c>
      <c r="T62" s="49"/>
      <c r="U62" s="54"/>
      <c r="V62" s="48"/>
      <c r="W62" s="54"/>
      <c r="X62" s="48"/>
      <c r="Y62" s="54"/>
      <c r="Z62" s="4"/>
      <c r="AA62" s="54"/>
      <c r="AB62" s="59"/>
      <c r="AC62" s="61"/>
      <c r="AD62" s="59"/>
      <c r="AE62" s="61"/>
      <c r="AF62" s="59"/>
      <c r="AG62" s="61"/>
      <c r="AH62" s="59"/>
      <c r="AI62" s="60"/>
      <c r="AJ62" s="28"/>
      <c r="AK62" s="55"/>
      <c r="AL62" s="28"/>
      <c r="AM62" s="55"/>
      <c r="AN62" s="28"/>
      <c r="AO62" s="55"/>
      <c r="AP62" s="28"/>
      <c r="AQ62" s="55"/>
      <c r="AR62" s="28"/>
      <c r="AS62" s="55"/>
      <c r="AT62" s="28"/>
      <c r="AU62" s="55"/>
      <c r="AV62" s="28"/>
    </row>
    <row r="63" spans="1:48" x14ac:dyDescent="0.25">
      <c r="A63" s="36" t="s">
        <v>36</v>
      </c>
      <c r="B63" s="36" t="s">
        <v>122</v>
      </c>
      <c r="C63" s="36" t="s">
        <v>25</v>
      </c>
      <c r="D63" s="36" t="s">
        <v>25</v>
      </c>
      <c r="E63" s="36" t="s">
        <v>18</v>
      </c>
      <c r="F63" s="62">
        <v>84</v>
      </c>
      <c r="G63" s="62">
        <v>83</v>
      </c>
      <c r="H63" s="34">
        <v>27079757</v>
      </c>
      <c r="I63" s="34">
        <v>16600000</v>
      </c>
      <c r="J63" s="25">
        <f t="shared" si="25"/>
        <v>0.61300402363285611</v>
      </c>
      <c r="K63" s="2">
        <v>0</v>
      </c>
      <c r="L63" s="25">
        <f t="shared" si="26"/>
        <v>0</v>
      </c>
      <c r="M63" s="2"/>
      <c r="N63" s="25">
        <f t="shared" si="27"/>
        <v>0</v>
      </c>
      <c r="O63" s="27">
        <v>3329312</v>
      </c>
      <c r="P63" s="25">
        <f t="shared" si="28"/>
        <v>0.12294467782705731</v>
      </c>
      <c r="Q63" s="7">
        <v>0.93</v>
      </c>
      <c r="R63" s="2">
        <v>7150445</v>
      </c>
      <c r="S63" s="25">
        <f t="shared" si="29"/>
        <v>0.26405129854008663</v>
      </c>
      <c r="T63" s="49"/>
      <c r="U63" s="54"/>
      <c r="V63" s="48"/>
      <c r="W63" s="54"/>
      <c r="X63" s="4"/>
      <c r="Y63" s="54"/>
      <c r="Z63" s="4"/>
      <c r="AA63" s="54"/>
      <c r="AB63" s="59"/>
      <c r="AC63" s="61"/>
      <c r="AD63" s="59"/>
      <c r="AE63" s="61"/>
      <c r="AF63" s="59"/>
      <c r="AG63" s="61"/>
      <c r="AH63" s="59"/>
      <c r="AI63" s="60"/>
      <c r="AJ63" s="28"/>
      <c r="AK63" s="55"/>
      <c r="AL63" s="28"/>
      <c r="AM63" s="55"/>
      <c r="AN63" s="28"/>
      <c r="AO63" s="55"/>
      <c r="AP63" s="28"/>
      <c r="AQ63" s="55"/>
      <c r="AR63" s="28"/>
      <c r="AS63" s="55"/>
      <c r="AT63" s="28"/>
      <c r="AU63" s="55"/>
      <c r="AV63" s="28"/>
    </row>
    <row r="64" spans="1:48" ht="15.75" x14ac:dyDescent="0.25">
      <c r="A64" s="36" t="s">
        <v>37</v>
      </c>
      <c r="B64" s="36" t="s">
        <v>97</v>
      </c>
      <c r="C64" s="36" t="s">
        <v>102</v>
      </c>
      <c r="D64" s="36" t="s">
        <v>102</v>
      </c>
      <c r="E64" s="36" t="s">
        <v>33</v>
      </c>
      <c r="F64" s="62">
        <v>100</v>
      </c>
      <c r="G64" s="62">
        <v>99</v>
      </c>
      <c r="H64" s="34">
        <v>18351299</v>
      </c>
      <c r="I64" s="1">
        <v>10000000</v>
      </c>
      <c r="J64" s="25">
        <f t="shared" si="25"/>
        <v>0.5449205530355099</v>
      </c>
      <c r="K64" s="2">
        <v>0</v>
      </c>
      <c r="L64" s="25">
        <f t="shared" si="26"/>
        <v>0</v>
      </c>
      <c r="M64" s="2"/>
      <c r="N64" s="25">
        <f t="shared" si="27"/>
        <v>0</v>
      </c>
      <c r="O64" s="27">
        <v>2562988</v>
      </c>
      <c r="P64" s="25">
        <f t="shared" si="28"/>
        <v>0.13966248383833754</v>
      </c>
      <c r="Q64" s="7">
        <v>0.97989999999999999</v>
      </c>
      <c r="R64" s="2">
        <v>5788311</v>
      </c>
      <c r="S64" s="25">
        <f t="shared" si="29"/>
        <v>0.31541696312615253</v>
      </c>
      <c r="T64" s="66"/>
      <c r="U64" s="45"/>
      <c r="V64" s="66"/>
      <c r="W64" s="45"/>
      <c r="X64" s="66"/>
      <c r="Y64" s="45"/>
      <c r="Z64" s="66"/>
      <c r="AA64" s="45"/>
      <c r="AB64" s="66"/>
      <c r="AC64" s="45"/>
      <c r="AD64" s="66"/>
      <c r="AE64" s="45"/>
      <c r="AF64" s="66"/>
      <c r="AG64" s="47"/>
      <c r="AH64" s="66"/>
      <c r="AI64" s="45"/>
      <c r="AJ64" s="28"/>
      <c r="AK64" s="55"/>
      <c r="AL64" s="28"/>
      <c r="AM64" s="55"/>
    </row>
    <row r="65" spans="1:34" ht="15" customHeight="1" x14ac:dyDescent="0.25">
      <c r="A65" s="36" t="s">
        <v>38</v>
      </c>
      <c r="B65" s="63" t="s">
        <v>98</v>
      </c>
      <c r="C65" s="36" t="s">
        <v>102</v>
      </c>
      <c r="D65" s="36" t="s">
        <v>102</v>
      </c>
      <c r="E65" s="36" t="s">
        <v>33</v>
      </c>
      <c r="F65" s="62">
        <v>180</v>
      </c>
      <c r="G65" s="62">
        <v>178</v>
      </c>
      <c r="H65" s="65">
        <v>38918251</v>
      </c>
      <c r="I65" s="1">
        <v>20370000</v>
      </c>
      <c r="J65" s="25">
        <f t="shared" si="25"/>
        <v>0.52340481590501076</v>
      </c>
      <c r="K65" s="2">
        <v>0</v>
      </c>
      <c r="L65" s="25">
        <f t="shared" si="26"/>
        <v>0</v>
      </c>
      <c r="M65" s="2"/>
      <c r="N65" s="25">
        <f t="shared" si="27"/>
        <v>0</v>
      </c>
      <c r="O65" s="27">
        <v>6649370</v>
      </c>
      <c r="P65" s="25">
        <f t="shared" si="28"/>
        <v>0.17085480023241537</v>
      </c>
      <c r="Q65" s="7">
        <v>0.97989999999999999</v>
      </c>
      <c r="R65" s="27">
        <v>11898881</v>
      </c>
      <c r="S65" s="25">
        <f t="shared" si="29"/>
        <v>0.30574038386257391</v>
      </c>
      <c r="T65" s="49"/>
      <c r="U65" s="45"/>
      <c r="V65" s="6"/>
      <c r="W65" s="45"/>
      <c r="Y65" s="45"/>
    </row>
    <row r="66" spans="1:34" x14ac:dyDescent="0.25">
      <c r="A66" s="36" t="s">
        <v>39</v>
      </c>
      <c r="B66" s="36" t="s">
        <v>99</v>
      </c>
      <c r="C66" s="36" t="s">
        <v>28</v>
      </c>
      <c r="D66" s="36" t="s">
        <v>28</v>
      </c>
      <c r="E66" s="36" t="s">
        <v>33</v>
      </c>
      <c r="F66" s="62">
        <v>161</v>
      </c>
      <c r="G66" s="62">
        <v>159</v>
      </c>
      <c r="H66" s="65">
        <v>34500800</v>
      </c>
      <c r="I66" s="1">
        <v>17000000</v>
      </c>
      <c r="J66" s="25">
        <f t="shared" si="25"/>
        <v>0.49274219728238183</v>
      </c>
      <c r="K66" s="2">
        <v>0</v>
      </c>
      <c r="L66" s="25">
        <f t="shared" si="26"/>
        <v>0</v>
      </c>
      <c r="M66" s="2"/>
      <c r="N66" s="25">
        <f t="shared" si="27"/>
        <v>0</v>
      </c>
      <c r="O66" s="27">
        <v>6718419</v>
      </c>
      <c r="P66" s="25">
        <f t="shared" si="28"/>
        <v>0.19473226707786487</v>
      </c>
      <c r="Q66" s="7">
        <v>0.97989999999999999</v>
      </c>
      <c r="R66" s="27">
        <v>10782381</v>
      </c>
      <c r="S66" s="25">
        <f t="shared" si="29"/>
        <v>0.31252553563975327</v>
      </c>
      <c r="T66" s="49"/>
      <c r="U66" s="45"/>
      <c r="V66" s="6"/>
      <c r="W66" s="45"/>
    </row>
    <row r="67" spans="1:34" x14ac:dyDescent="0.25">
      <c r="A67" s="36" t="s">
        <v>40</v>
      </c>
      <c r="B67" s="36" t="s">
        <v>100</v>
      </c>
      <c r="C67" s="36" t="s">
        <v>103</v>
      </c>
      <c r="D67" s="36" t="s">
        <v>104</v>
      </c>
      <c r="E67" s="36" t="s">
        <v>33</v>
      </c>
      <c r="F67" s="62">
        <v>95</v>
      </c>
      <c r="G67" s="62">
        <v>94</v>
      </c>
      <c r="H67" s="65">
        <v>18650890</v>
      </c>
      <c r="I67" s="65">
        <v>10400000</v>
      </c>
      <c r="J67" s="25">
        <f t="shared" si="25"/>
        <v>0.55761414066567327</v>
      </c>
      <c r="K67" s="2">
        <v>0</v>
      </c>
      <c r="L67" s="25">
        <f t="shared" si="26"/>
        <v>0</v>
      </c>
      <c r="M67" s="2"/>
      <c r="N67" s="25">
        <f t="shared" si="27"/>
        <v>0</v>
      </c>
      <c r="O67" s="27">
        <v>3056870</v>
      </c>
      <c r="P67" s="25">
        <f t="shared" si="28"/>
        <v>0.16389941713237277</v>
      </c>
      <c r="Q67" s="7">
        <v>0.97989999999999999</v>
      </c>
      <c r="R67" s="27">
        <v>5194020</v>
      </c>
      <c r="S67" s="25">
        <f t="shared" si="29"/>
        <v>0.2784864422019539</v>
      </c>
      <c r="T67" s="49"/>
      <c r="U67" s="45"/>
      <c r="V67" s="6"/>
      <c r="W67" s="45"/>
      <c r="Y67" s="45"/>
      <c r="Z67" s="6"/>
      <c r="AA67" s="45"/>
      <c r="AB67" s="6"/>
      <c r="AC67" s="45"/>
      <c r="AD67" s="6"/>
      <c r="AE67" s="45"/>
    </row>
    <row r="68" spans="1:34" x14ac:dyDescent="0.25">
      <c r="A68" s="36" t="s">
        <v>105</v>
      </c>
      <c r="B68" s="36" t="s">
        <v>123</v>
      </c>
      <c r="C68" s="36" t="s">
        <v>124</v>
      </c>
      <c r="D68" s="36" t="s">
        <v>125</v>
      </c>
      <c r="E68" s="36" t="s">
        <v>18</v>
      </c>
      <c r="F68" s="62">
        <v>240</v>
      </c>
      <c r="G68" s="62">
        <v>48</v>
      </c>
      <c r="H68" s="65">
        <v>103962750</v>
      </c>
      <c r="I68" s="1">
        <v>96451652</v>
      </c>
      <c r="J68" s="25">
        <f t="shared" si="25"/>
        <v>0.92775202656720801</v>
      </c>
      <c r="K68" s="2">
        <v>0</v>
      </c>
      <c r="L68" s="25">
        <f t="shared" si="26"/>
        <v>0</v>
      </c>
      <c r="M68" s="2"/>
      <c r="N68" s="25">
        <f t="shared" si="27"/>
        <v>0</v>
      </c>
      <c r="O68" s="27">
        <v>1480945</v>
      </c>
      <c r="P68" s="25">
        <f t="shared" si="28"/>
        <v>1.424495792964307E-2</v>
      </c>
      <c r="Q68" s="7">
        <v>0.9</v>
      </c>
      <c r="R68" s="27">
        <v>6030153</v>
      </c>
      <c r="S68" s="25">
        <f t="shared" si="29"/>
        <v>5.8003015503148965E-2</v>
      </c>
      <c r="T68" s="49"/>
      <c r="V68" s="6"/>
      <c r="W68" s="45"/>
      <c r="AH68" s="56"/>
    </row>
    <row r="69" spans="1:34" x14ac:dyDescent="0.25">
      <c r="A69" s="36" t="s">
        <v>106</v>
      </c>
      <c r="B69" s="36" t="s">
        <v>126</v>
      </c>
      <c r="C69" s="36" t="s">
        <v>127</v>
      </c>
      <c r="D69" s="36" t="s">
        <v>104</v>
      </c>
      <c r="E69" s="36" t="s">
        <v>18</v>
      </c>
      <c r="F69" s="62">
        <v>63</v>
      </c>
      <c r="G69" s="62">
        <v>62</v>
      </c>
      <c r="H69" s="65">
        <v>20215000</v>
      </c>
      <c r="I69" s="67">
        <v>2100000</v>
      </c>
      <c r="J69" s="25">
        <f t="shared" si="25"/>
        <v>0.10388325500865694</v>
      </c>
      <c r="K69" s="2">
        <v>10094511</v>
      </c>
      <c r="L69" s="25">
        <f t="shared" si="26"/>
        <v>0.4993574573336631</v>
      </c>
      <c r="M69" s="3"/>
      <c r="N69" s="25">
        <f t="shared" si="27"/>
        <v>0</v>
      </c>
      <c r="O69" s="27">
        <v>2112362</v>
      </c>
      <c r="P69" s="25">
        <f t="shared" si="28"/>
        <v>0.10449478110314123</v>
      </c>
      <c r="Q69" s="7">
        <v>0.96175999999999995</v>
      </c>
      <c r="R69" s="27">
        <v>5908127</v>
      </c>
      <c r="S69" s="25">
        <f t="shared" si="29"/>
        <v>0.29226450655453873</v>
      </c>
      <c r="T69" s="49"/>
      <c r="V69" s="6"/>
      <c r="W69" s="45"/>
      <c r="Y69" s="45"/>
      <c r="AA69" s="45"/>
      <c r="AD69" s="56"/>
    </row>
    <row r="70" spans="1:34" x14ac:dyDescent="0.25">
      <c r="A70" s="36" t="s">
        <v>107</v>
      </c>
      <c r="B70" s="36" t="s">
        <v>252</v>
      </c>
      <c r="C70" s="36" t="s">
        <v>237</v>
      </c>
      <c r="D70" s="36" t="s">
        <v>25</v>
      </c>
      <c r="E70" s="36" t="s">
        <v>18</v>
      </c>
      <c r="F70" s="62">
        <v>51</v>
      </c>
      <c r="G70" s="62">
        <v>50</v>
      </c>
      <c r="H70" s="65">
        <v>19282019</v>
      </c>
      <c r="I70" s="35">
        <v>1550000</v>
      </c>
      <c r="J70" s="25">
        <f t="shared" si="25"/>
        <v>8.0385772879904324E-2</v>
      </c>
      <c r="K70" s="2">
        <v>9449999</v>
      </c>
      <c r="L70" s="25">
        <f t="shared" si="26"/>
        <v>0.49009385376085357</v>
      </c>
      <c r="M70" s="3"/>
      <c r="N70" s="25">
        <f t="shared" si="27"/>
        <v>0</v>
      </c>
      <c r="O70" s="27">
        <v>835708</v>
      </c>
      <c r="P70" s="25">
        <f t="shared" si="28"/>
        <v>4.3341311923818765E-2</v>
      </c>
      <c r="Q70" s="7">
        <v>0.95201999999999998</v>
      </c>
      <c r="R70" s="27">
        <v>7446312</v>
      </c>
      <c r="S70" s="25">
        <f t="shared" si="29"/>
        <v>0.38617906143542335</v>
      </c>
      <c r="T70" s="49"/>
      <c r="V70" s="6"/>
      <c r="W70" s="45"/>
      <c r="Y70" s="45"/>
      <c r="AD70" s="56"/>
    </row>
    <row r="71" spans="1:34" x14ac:dyDescent="0.25">
      <c r="A71" s="36" t="s">
        <v>108</v>
      </c>
      <c r="B71" s="36" t="s">
        <v>128</v>
      </c>
      <c r="C71" s="36" t="s">
        <v>25</v>
      </c>
      <c r="D71" s="36" t="s">
        <v>25</v>
      </c>
      <c r="E71" s="36" t="s">
        <v>33</v>
      </c>
      <c r="F71" s="62">
        <v>78</v>
      </c>
      <c r="G71" s="62">
        <v>78</v>
      </c>
      <c r="H71" s="65">
        <v>25010633</v>
      </c>
      <c r="I71" s="35">
        <v>16625513</v>
      </c>
      <c r="J71" s="25">
        <f t="shared" si="25"/>
        <v>0.66473779372157438</v>
      </c>
      <c r="K71" s="2">
        <v>0</v>
      </c>
      <c r="L71" s="25">
        <f t="shared" si="26"/>
        <v>0</v>
      </c>
      <c r="M71" s="3"/>
      <c r="N71" s="25">
        <f t="shared" si="27"/>
        <v>0</v>
      </c>
      <c r="O71" s="27">
        <v>1376026</v>
      </c>
      <c r="P71" s="25">
        <f t="shared" si="28"/>
        <v>5.5017639897398836E-2</v>
      </c>
      <c r="Q71" s="7">
        <v>0.93</v>
      </c>
      <c r="R71" s="27">
        <v>7009094</v>
      </c>
      <c r="S71" s="25">
        <f t="shared" si="29"/>
        <v>0.28024456638102679</v>
      </c>
      <c r="T71" s="49"/>
      <c r="V71" s="6"/>
      <c r="W71" s="45"/>
      <c r="Y71" s="45"/>
    </row>
    <row r="72" spans="1:34" x14ac:dyDescent="0.25">
      <c r="A72" s="36" t="s">
        <v>109</v>
      </c>
      <c r="B72" s="36" t="s">
        <v>129</v>
      </c>
      <c r="C72" s="36" t="s">
        <v>130</v>
      </c>
      <c r="D72" s="36" t="s">
        <v>131</v>
      </c>
      <c r="E72" s="36" t="s">
        <v>18</v>
      </c>
      <c r="F72" s="62">
        <v>24</v>
      </c>
      <c r="G72" s="62">
        <v>24</v>
      </c>
      <c r="H72" s="65">
        <v>7203667</v>
      </c>
      <c r="I72" s="35">
        <v>450000</v>
      </c>
      <c r="J72" s="25">
        <f t="shared" si="25"/>
        <v>6.2468184606534423E-2</v>
      </c>
      <c r="K72" s="2">
        <v>4500000</v>
      </c>
      <c r="L72" s="25">
        <f t="shared" si="26"/>
        <v>0.62468184606534427</v>
      </c>
      <c r="M72" s="3"/>
      <c r="N72" s="25">
        <f t="shared" si="27"/>
        <v>0</v>
      </c>
      <c r="O72" s="27">
        <v>246382</v>
      </c>
      <c r="P72" s="25">
        <f t="shared" si="28"/>
        <v>3.4202302799393701E-2</v>
      </c>
      <c r="Q72" s="7">
        <v>0.91991000000000001</v>
      </c>
      <c r="R72" s="27">
        <v>2007285</v>
      </c>
      <c r="S72" s="25">
        <f t="shared" si="29"/>
        <v>0.27864766652872763</v>
      </c>
      <c r="T72" s="49"/>
      <c r="U72" s="45"/>
      <c r="V72" s="6"/>
      <c r="W72" s="45"/>
    </row>
    <row r="73" spans="1:34" x14ac:dyDescent="0.25">
      <c r="A73" s="36" t="s">
        <v>110</v>
      </c>
      <c r="B73" s="36" t="s">
        <v>132</v>
      </c>
      <c r="C73" s="36" t="s">
        <v>133</v>
      </c>
      <c r="D73" s="36" t="s">
        <v>134</v>
      </c>
      <c r="E73" s="36" t="s">
        <v>18</v>
      </c>
      <c r="F73" s="62">
        <v>36</v>
      </c>
      <c r="G73" s="62">
        <v>36</v>
      </c>
      <c r="H73" s="65">
        <v>8577918</v>
      </c>
      <c r="I73" s="35">
        <v>750000</v>
      </c>
      <c r="J73" s="25">
        <f t="shared" si="25"/>
        <v>8.7433803867092222E-2</v>
      </c>
      <c r="K73" s="2">
        <v>4433718</v>
      </c>
      <c r="L73" s="25">
        <f t="shared" si="26"/>
        <v>0.51687577335199519</v>
      </c>
      <c r="M73" s="3"/>
      <c r="N73" s="25">
        <f t="shared" si="27"/>
        <v>0</v>
      </c>
      <c r="O73" s="27">
        <v>250000</v>
      </c>
      <c r="P73" s="25">
        <f t="shared" si="28"/>
        <v>2.9144601289030743E-2</v>
      </c>
      <c r="Q73" s="7">
        <v>0.91991000000000001</v>
      </c>
      <c r="R73" s="27">
        <v>3144200</v>
      </c>
      <c r="S73" s="25">
        <f t="shared" si="29"/>
        <v>0.36654582149188181</v>
      </c>
      <c r="T73" s="49"/>
      <c r="U73" s="45"/>
      <c r="V73" s="49"/>
      <c r="W73" s="45"/>
    </row>
    <row r="74" spans="1:34" x14ac:dyDescent="0.25">
      <c r="A74" s="36" t="s">
        <v>111</v>
      </c>
      <c r="B74" s="36" t="s">
        <v>135</v>
      </c>
      <c r="C74" s="36" t="s">
        <v>136</v>
      </c>
      <c r="D74" s="36" t="s">
        <v>25</v>
      </c>
      <c r="E74" s="36" t="s">
        <v>33</v>
      </c>
      <c r="F74" s="62">
        <v>141</v>
      </c>
      <c r="G74" s="62">
        <v>140</v>
      </c>
      <c r="H74" s="65">
        <v>81547605</v>
      </c>
      <c r="I74" s="35">
        <v>48430666</v>
      </c>
      <c r="J74" s="25">
        <f t="shared" si="25"/>
        <v>0.59389440070005739</v>
      </c>
      <c r="K74" s="2">
        <v>0</v>
      </c>
      <c r="L74" s="25">
        <f t="shared" si="26"/>
        <v>0</v>
      </c>
      <c r="M74" s="3"/>
      <c r="N74" s="25">
        <f t="shared" si="27"/>
        <v>0</v>
      </c>
      <c r="O74" s="27">
        <v>9842819</v>
      </c>
      <c r="P74" s="25">
        <f t="shared" si="28"/>
        <v>0.12070028298194656</v>
      </c>
      <c r="Q74" s="7">
        <v>0.95</v>
      </c>
      <c r="R74" s="27">
        <v>23274120</v>
      </c>
      <c r="S74" s="25">
        <f t="shared" si="29"/>
        <v>0.28540531631799609</v>
      </c>
      <c r="T74" s="49"/>
      <c r="U74" s="45"/>
      <c r="V74" s="6"/>
      <c r="W74" s="45"/>
    </row>
    <row r="75" spans="1:34" x14ac:dyDescent="0.25">
      <c r="A75" s="36" t="s">
        <v>112</v>
      </c>
      <c r="B75" s="36" t="s">
        <v>137</v>
      </c>
      <c r="C75" s="36" t="s">
        <v>138</v>
      </c>
      <c r="D75" s="36" t="s">
        <v>25</v>
      </c>
      <c r="E75" s="36" t="s">
        <v>33</v>
      </c>
      <c r="F75" s="62">
        <v>150</v>
      </c>
      <c r="G75" s="62">
        <v>149</v>
      </c>
      <c r="H75" s="65">
        <v>78670690</v>
      </c>
      <c r="I75" s="35">
        <v>44822343</v>
      </c>
      <c r="J75" s="25">
        <f t="shared" si="25"/>
        <v>0.56974640746127947</v>
      </c>
      <c r="K75" s="2">
        <v>0</v>
      </c>
      <c r="L75" s="25">
        <f t="shared" si="26"/>
        <v>0</v>
      </c>
      <c r="M75" s="3"/>
      <c r="N75" s="25">
        <f t="shared" si="27"/>
        <v>0</v>
      </c>
      <c r="O75" s="27">
        <v>11385053</v>
      </c>
      <c r="P75" s="25">
        <f t="shared" si="28"/>
        <v>0.14471784854054287</v>
      </c>
      <c r="Q75" s="7">
        <v>0.95</v>
      </c>
      <c r="R75" s="27">
        <v>22463294</v>
      </c>
      <c r="S75" s="25">
        <f t="shared" si="29"/>
        <v>0.28553574399817772</v>
      </c>
      <c r="T75" s="49"/>
      <c r="U75" s="45"/>
      <c r="V75" s="6"/>
      <c r="W75" s="45"/>
    </row>
    <row r="76" spans="1:34" x14ac:dyDescent="0.25">
      <c r="A76" s="36" t="s">
        <v>113</v>
      </c>
      <c r="B76" s="36" t="s">
        <v>139</v>
      </c>
      <c r="C76" s="36" t="s">
        <v>25</v>
      </c>
      <c r="D76" s="36" t="s">
        <v>25</v>
      </c>
      <c r="E76" s="36" t="s">
        <v>140</v>
      </c>
      <c r="F76" s="62">
        <v>100</v>
      </c>
      <c r="G76" s="62">
        <v>99</v>
      </c>
      <c r="H76" s="65">
        <v>48366811</v>
      </c>
      <c r="I76" s="35">
        <v>3161400</v>
      </c>
      <c r="J76" s="25">
        <f t="shared" si="25"/>
        <v>6.5363002741694098E-2</v>
      </c>
      <c r="K76" s="2">
        <v>25857471</v>
      </c>
      <c r="L76" s="25">
        <f t="shared" si="26"/>
        <v>0.53461186432159025</v>
      </c>
      <c r="M76" s="3"/>
      <c r="N76" s="25">
        <f t="shared" si="27"/>
        <v>0</v>
      </c>
      <c r="O76" s="27">
        <v>2889759</v>
      </c>
      <c r="P76" s="25">
        <f t="shared" si="28"/>
        <v>5.9746734181006886E-2</v>
      </c>
      <c r="Q76" s="7">
        <v>0.93894999999999995</v>
      </c>
      <c r="R76" s="27">
        <v>16458181</v>
      </c>
      <c r="S76" s="25">
        <f t="shared" si="29"/>
        <v>0.34027839875570876</v>
      </c>
      <c r="T76" s="49"/>
      <c r="U76" s="45"/>
      <c r="V76" s="6"/>
      <c r="W76" s="45"/>
    </row>
    <row r="77" spans="1:34" x14ac:dyDescent="0.25">
      <c r="A77" s="36" t="s">
        <v>114</v>
      </c>
      <c r="B77" s="36" t="s">
        <v>141</v>
      </c>
      <c r="C77" s="36" t="s">
        <v>142</v>
      </c>
      <c r="D77" s="36" t="s">
        <v>143</v>
      </c>
      <c r="E77" s="36" t="s">
        <v>33</v>
      </c>
      <c r="F77" s="62">
        <v>76</v>
      </c>
      <c r="G77" s="62">
        <v>75</v>
      </c>
      <c r="H77" s="65">
        <v>25992869</v>
      </c>
      <c r="I77" s="35">
        <v>1781000</v>
      </c>
      <c r="J77" s="25">
        <f t="shared" si="25"/>
        <v>6.8518792596538688E-2</v>
      </c>
      <c r="K77" s="2">
        <v>2799049</v>
      </c>
      <c r="L77" s="25">
        <f t="shared" si="26"/>
        <v>0.10768526552417126</v>
      </c>
      <c r="M77" s="3">
        <v>2211000</v>
      </c>
      <c r="N77" s="25">
        <f t="shared" si="27"/>
        <v>8.506179137054859E-2</v>
      </c>
      <c r="O77" s="27">
        <v>10332212</v>
      </c>
      <c r="P77" s="25">
        <f t="shared" si="28"/>
        <v>0.39750179174141953</v>
      </c>
      <c r="Q77" s="7">
        <v>0.99063000000000001</v>
      </c>
      <c r="R77" s="27">
        <v>8869608</v>
      </c>
      <c r="S77" s="25">
        <f t="shared" si="29"/>
        <v>0.34123235876732194</v>
      </c>
      <c r="T77" s="49"/>
      <c r="U77" s="45"/>
      <c r="V77" s="6"/>
      <c r="W77" s="45"/>
    </row>
    <row r="78" spans="1:34" x14ac:dyDescent="0.25">
      <c r="A78" s="36" t="s">
        <v>115</v>
      </c>
      <c r="B78" s="36" t="s">
        <v>144</v>
      </c>
      <c r="C78" s="36" t="s">
        <v>145</v>
      </c>
      <c r="D78" s="36" t="s">
        <v>145</v>
      </c>
      <c r="E78" s="36" t="s">
        <v>33</v>
      </c>
      <c r="F78" s="62">
        <v>88</v>
      </c>
      <c r="G78" s="62">
        <v>87</v>
      </c>
      <c r="H78" s="65">
        <v>17918083</v>
      </c>
      <c r="I78" s="1">
        <v>6200000</v>
      </c>
      <c r="J78" s="25">
        <f t="shared" si="25"/>
        <v>0.34601915841108671</v>
      </c>
      <c r="K78" s="2">
        <v>4000000</v>
      </c>
      <c r="L78" s="25">
        <f t="shared" si="26"/>
        <v>0.22323816671683014</v>
      </c>
      <c r="M78" s="3"/>
      <c r="N78" s="25">
        <f t="shared" si="27"/>
        <v>0</v>
      </c>
      <c r="O78" s="27">
        <v>1436492</v>
      </c>
      <c r="P78" s="25">
        <f t="shared" si="28"/>
        <v>8.0169960145848193E-2</v>
      </c>
      <c r="Q78" s="7">
        <v>0.96250000000000002</v>
      </c>
      <c r="R78" s="27">
        <v>6281591</v>
      </c>
      <c r="S78" s="25">
        <f t="shared" si="29"/>
        <v>0.35057271472623497</v>
      </c>
      <c r="T78" s="49"/>
      <c r="U78" s="45"/>
      <c r="V78" s="6"/>
      <c r="W78" s="45"/>
      <c r="Y78" s="45"/>
    </row>
    <row r="79" spans="1:34" x14ac:dyDescent="0.25">
      <c r="A79" s="36" t="s">
        <v>116</v>
      </c>
      <c r="B79" s="36" t="s">
        <v>146</v>
      </c>
      <c r="C79" s="36" t="s">
        <v>25</v>
      </c>
      <c r="D79" s="36" t="s">
        <v>25</v>
      </c>
      <c r="E79" s="36" t="s">
        <v>33</v>
      </c>
      <c r="F79" s="62">
        <v>48</v>
      </c>
      <c r="G79" s="62">
        <v>48</v>
      </c>
      <c r="H79" s="65">
        <v>11837045</v>
      </c>
      <c r="I79" s="1">
        <v>5138000</v>
      </c>
      <c r="J79" s="25">
        <f t="shared" si="25"/>
        <v>0.43406103465856555</v>
      </c>
      <c r="K79" s="2">
        <v>0</v>
      </c>
      <c r="L79" s="25">
        <f t="shared" si="26"/>
        <v>0</v>
      </c>
      <c r="M79" s="3"/>
      <c r="N79" s="25">
        <f t="shared" si="27"/>
        <v>0</v>
      </c>
      <c r="O79" s="27">
        <v>2548087</v>
      </c>
      <c r="P79" s="25">
        <f t="shared" si="28"/>
        <v>0.21526377571429356</v>
      </c>
      <c r="Q79" s="7">
        <v>0.99299999999999999</v>
      </c>
      <c r="R79" s="27">
        <v>4150958</v>
      </c>
      <c r="S79" s="25">
        <f t="shared" si="29"/>
        <v>0.35067518962714089</v>
      </c>
      <c r="T79" s="49"/>
      <c r="U79" s="45"/>
      <c r="V79" s="6"/>
      <c r="W79" s="45"/>
    </row>
    <row r="80" spans="1:34" x14ac:dyDescent="0.25">
      <c r="A80" s="36" t="s">
        <v>117</v>
      </c>
      <c r="B80" s="36" t="s">
        <v>204</v>
      </c>
      <c r="C80" s="36" t="s">
        <v>25</v>
      </c>
      <c r="D80" s="36" t="s">
        <v>25</v>
      </c>
      <c r="E80" s="36" t="s">
        <v>18</v>
      </c>
      <c r="F80" s="62">
        <v>98</v>
      </c>
      <c r="G80" s="62">
        <v>97</v>
      </c>
      <c r="H80" s="65">
        <v>42598076</v>
      </c>
      <c r="I80" s="1">
        <v>10128000</v>
      </c>
      <c r="J80" s="25">
        <f t="shared" si="25"/>
        <v>0.23775721701609245</v>
      </c>
      <c r="K80" s="2">
        <v>13332466</v>
      </c>
      <c r="L80" s="25">
        <f t="shared" si="26"/>
        <v>0.31298282110206105</v>
      </c>
      <c r="M80" s="3"/>
      <c r="N80" s="25">
        <f t="shared" si="27"/>
        <v>0</v>
      </c>
      <c r="O80" s="27">
        <v>3831200</v>
      </c>
      <c r="P80" s="25">
        <f t="shared" si="28"/>
        <v>8.9938334304112702E-2</v>
      </c>
      <c r="Q80" s="7">
        <v>0.98</v>
      </c>
      <c r="R80" s="27">
        <v>15306410</v>
      </c>
      <c r="S80" s="25">
        <f t="shared" si="29"/>
        <v>0.35932162757773378</v>
      </c>
      <c r="T80" s="49"/>
      <c r="U80" s="45"/>
      <c r="V80" s="49"/>
      <c r="W80" s="45"/>
      <c r="Y80" s="45"/>
    </row>
    <row r="81" spans="1:26" x14ac:dyDescent="0.25">
      <c r="A81" s="36" t="s">
        <v>118</v>
      </c>
      <c r="B81" s="36" t="s">
        <v>199</v>
      </c>
      <c r="C81" s="36" t="s">
        <v>200</v>
      </c>
      <c r="D81" s="36" t="s">
        <v>23</v>
      </c>
      <c r="E81" s="36" t="s">
        <v>148</v>
      </c>
      <c r="F81" s="62">
        <v>10</v>
      </c>
      <c r="G81" s="64">
        <v>10</v>
      </c>
      <c r="H81" s="65">
        <v>9127067</v>
      </c>
      <c r="I81" s="1">
        <v>860000</v>
      </c>
      <c r="J81" s="25">
        <f t="shared" si="25"/>
        <v>9.4225231391420708E-2</v>
      </c>
      <c r="K81" s="2">
        <v>2057000</v>
      </c>
      <c r="L81" s="25">
        <f t="shared" si="26"/>
        <v>0.22537360578157253</v>
      </c>
      <c r="M81" s="3"/>
      <c r="N81" s="25">
        <f t="shared" si="27"/>
        <v>0</v>
      </c>
      <c r="O81" s="27">
        <v>843000</v>
      </c>
      <c r="P81" s="25">
        <f t="shared" si="28"/>
        <v>9.2362639608101926E-2</v>
      </c>
      <c r="Q81" s="7">
        <v>0.88</v>
      </c>
      <c r="R81" s="27">
        <v>5367067</v>
      </c>
      <c r="S81" s="25">
        <f t="shared" si="29"/>
        <v>0.58803852321890482</v>
      </c>
      <c r="T81" s="49"/>
      <c r="U81" s="45"/>
      <c r="V81" s="6"/>
      <c r="W81" s="45"/>
    </row>
    <row r="82" spans="1:26" x14ac:dyDescent="0.25">
      <c r="A82" s="36" t="s">
        <v>119</v>
      </c>
      <c r="B82" s="36" t="s">
        <v>205</v>
      </c>
      <c r="C82" s="36" t="s">
        <v>25</v>
      </c>
      <c r="D82" s="36" t="s">
        <v>25</v>
      </c>
      <c r="E82" s="36" t="s">
        <v>18</v>
      </c>
      <c r="F82" s="62">
        <v>57</v>
      </c>
      <c r="G82" s="62">
        <v>56</v>
      </c>
      <c r="H82" s="65">
        <v>28047087</v>
      </c>
      <c r="I82" s="1">
        <v>3997999</v>
      </c>
      <c r="J82" s="25">
        <f t="shared" ref="J82" si="30">I82/H82</f>
        <v>0.14254596208155235</v>
      </c>
      <c r="K82" s="2">
        <v>12000000</v>
      </c>
      <c r="L82" s="25">
        <f t="shared" ref="L82" si="31">K82/$H82</f>
        <v>0.42785191916722048</v>
      </c>
      <c r="M82" s="3"/>
      <c r="N82" s="25">
        <f t="shared" ref="N82" si="32">M82/$H82</f>
        <v>0</v>
      </c>
      <c r="O82" s="27">
        <v>799090</v>
      </c>
      <c r="P82" s="25">
        <f t="shared" ref="P82" si="33">O82/$H82</f>
        <v>2.8491015840611183E-2</v>
      </c>
      <c r="Q82" s="7">
        <v>0.95</v>
      </c>
      <c r="R82" s="27">
        <v>11249998</v>
      </c>
      <c r="S82" s="25">
        <f t="shared" si="29"/>
        <v>0.40111110291061597</v>
      </c>
      <c r="T82" s="49"/>
      <c r="U82" s="45"/>
      <c r="V82" s="6"/>
      <c r="W82" s="45"/>
      <c r="Y82" s="45"/>
      <c r="Z82" s="6"/>
    </row>
    <row r="83" spans="1:26" x14ac:dyDescent="0.25">
      <c r="A83" s="36" t="s">
        <v>120</v>
      </c>
      <c r="B83" s="36" t="s">
        <v>206</v>
      </c>
      <c r="C83" s="36" t="s">
        <v>25</v>
      </c>
      <c r="D83" s="36" t="s">
        <v>25</v>
      </c>
      <c r="E83" s="36" t="s">
        <v>33</v>
      </c>
      <c r="F83" s="62">
        <v>98</v>
      </c>
      <c r="G83" s="62">
        <v>97</v>
      </c>
      <c r="H83" s="65">
        <v>22695907</v>
      </c>
      <c r="I83" s="1">
        <v>3813720</v>
      </c>
      <c r="J83" s="25">
        <f t="shared" ref="J83" si="34">I83/H83</f>
        <v>0.16803558456597484</v>
      </c>
      <c r="K83" s="2">
        <v>6428687</v>
      </c>
      <c r="L83" s="25">
        <f t="shared" ref="L83" si="35">K83/$H83</f>
        <v>0.28325314339717728</v>
      </c>
      <c r="M83" s="3"/>
      <c r="N83" s="25">
        <f t="shared" ref="N83" si="36">M83/$H83</f>
        <v>0</v>
      </c>
      <c r="O83" s="27">
        <v>4246034</v>
      </c>
      <c r="P83" s="25">
        <f t="shared" ref="P83" si="37">O83/$H83</f>
        <v>0.18708368870210826</v>
      </c>
      <c r="Q83" s="7">
        <v>0.85000000050000002</v>
      </c>
      <c r="R83" s="27">
        <v>8207466</v>
      </c>
      <c r="S83" s="25">
        <f t="shared" si="29"/>
        <v>0.3616275833347396</v>
      </c>
      <c r="T83" s="49"/>
      <c r="U83" s="45"/>
      <c r="V83" s="6"/>
      <c r="W83" s="45"/>
    </row>
    <row r="84" spans="1:26" x14ac:dyDescent="0.25">
      <c r="A84" s="36" t="s">
        <v>121</v>
      </c>
      <c r="B84" s="36" t="s">
        <v>201</v>
      </c>
      <c r="C84" s="36" t="s">
        <v>152</v>
      </c>
      <c r="D84" s="36" t="s">
        <v>125</v>
      </c>
      <c r="E84" s="36" t="s">
        <v>18</v>
      </c>
      <c r="F84" s="62">
        <v>60</v>
      </c>
      <c r="G84" s="62">
        <v>60</v>
      </c>
      <c r="H84" s="65">
        <v>43870682</v>
      </c>
      <c r="I84" s="1">
        <v>3424000</v>
      </c>
      <c r="J84" s="25">
        <f t="shared" si="25"/>
        <v>7.8047567165698495E-2</v>
      </c>
      <c r="K84" s="2">
        <v>10140250</v>
      </c>
      <c r="L84" s="25">
        <f t="shared" si="26"/>
        <v>0.23113955693690835</v>
      </c>
      <c r="M84" s="3">
        <v>12001000</v>
      </c>
      <c r="N84" s="25">
        <f t="shared" si="27"/>
        <v>0.27355398760383987</v>
      </c>
      <c r="O84" s="27">
        <v>3442457</v>
      </c>
      <c r="P84" s="25">
        <f t="shared" si="28"/>
        <v>7.8468280935318033E-2</v>
      </c>
      <c r="Q84" s="7">
        <v>0.92235999999999996</v>
      </c>
      <c r="R84" s="27">
        <v>14862975</v>
      </c>
      <c r="S84" s="25">
        <f t="shared" si="29"/>
        <v>0.3387906073582353</v>
      </c>
      <c r="T84" s="49"/>
      <c r="U84" s="45"/>
      <c r="V84" s="6"/>
      <c r="W84" s="45"/>
    </row>
    <row r="85" spans="1:26" x14ac:dyDescent="0.25">
      <c r="A85" s="36" t="s">
        <v>41</v>
      </c>
      <c r="B85" s="36" t="s">
        <v>207</v>
      </c>
      <c r="C85" s="36" t="s">
        <v>25</v>
      </c>
      <c r="D85" s="36" t="s">
        <v>25</v>
      </c>
      <c r="E85" s="36" t="s">
        <v>18</v>
      </c>
      <c r="F85" s="62">
        <v>99</v>
      </c>
      <c r="G85" s="62">
        <v>98</v>
      </c>
      <c r="H85" s="65">
        <v>49687818</v>
      </c>
      <c r="I85" s="1">
        <v>4578100</v>
      </c>
      <c r="J85" s="25">
        <f t="shared" si="25"/>
        <v>9.2137271956679603E-2</v>
      </c>
      <c r="K85" s="2">
        <v>22197531</v>
      </c>
      <c r="L85" s="25">
        <f t="shared" si="26"/>
        <v>0.44673990312877093</v>
      </c>
      <c r="M85" s="3"/>
      <c r="N85" s="25">
        <f t="shared" si="27"/>
        <v>0</v>
      </c>
      <c r="O85" s="27">
        <v>4313618</v>
      </c>
      <c r="P85" s="25">
        <f t="shared" si="28"/>
        <v>8.6814397846973271E-2</v>
      </c>
      <c r="Q85" s="7">
        <v>0.86247209999999996</v>
      </c>
      <c r="R85" s="27">
        <v>18598569</v>
      </c>
      <c r="S85" s="25">
        <f t="shared" si="29"/>
        <v>0.37430842706757622</v>
      </c>
      <c r="T85" s="49"/>
      <c r="U85" s="45"/>
      <c r="V85" s="6"/>
      <c r="W85" s="45"/>
    </row>
    <row r="86" spans="1:26" x14ac:dyDescent="0.25">
      <c r="A86" s="36" t="s">
        <v>42</v>
      </c>
      <c r="B86" s="36" t="s">
        <v>147</v>
      </c>
      <c r="C86" s="36" t="s">
        <v>149</v>
      </c>
      <c r="D86" s="36" t="s">
        <v>104</v>
      </c>
      <c r="E86" s="36" t="s">
        <v>148</v>
      </c>
      <c r="F86" s="64">
        <v>90</v>
      </c>
      <c r="G86" s="64">
        <v>89</v>
      </c>
      <c r="H86" s="65">
        <v>26305000</v>
      </c>
      <c r="I86" s="1">
        <v>2400000</v>
      </c>
      <c r="J86" s="25">
        <f t="shared" si="25"/>
        <v>9.1237407337008178E-2</v>
      </c>
      <c r="K86" s="2">
        <v>12916748</v>
      </c>
      <c r="L86" s="25">
        <f t="shared" si="26"/>
        <v>0.49103774947728568</v>
      </c>
      <c r="M86" s="3"/>
      <c r="N86" s="25">
        <f t="shared" si="27"/>
        <v>0</v>
      </c>
      <c r="O86" s="27">
        <v>1134307</v>
      </c>
      <c r="P86" s="25">
        <f t="shared" si="28"/>
        <v>4.3121345751758224E-2</v>
      </c>
      <c r="Q86" s="7">
        <v>0.92395000000000005</v>
      </c>
      <c r="R86" s="27">
        <v>9853945</v>
      </c>
      <c r="S86" s="25">
        <f t="shared" si="29"/>
        <v>0.37460349743394794</v>
      </c>
      <c r="T86" s="49"/>
      <c r="U86" s="45"/>
      <c r="V86" s="6"/>
      <c r="W86" s="45"/>
    </row>
    <row r="87" spans="1:26" x14ac:dyDescent="0.25">
      <c r="A87" s="36" t="s">
        <v>43</v>
      </c>
      <c r="B87" s="36" t="s">
        <v>150</v>
      </c>
      <c r="C87" s="36" t="s">
        <v>151</v>
      </c>
      <c r="D87" s="36" t="s">
        <v>24</v>
      </c>
      <c r="E87" s="36" t="s">
        <v>148</v>
      </c>
      <c r="F87" s="64">
        <v>39</v>
      </c>
      <c r="G87" s="64">
        <v>38</v>
      </c>
      <c r="H87" s="65">
        <v>23516856</v>
      </c>
      <c r="I87" s="1">
        <v>8534000</v>
      </c>
      <c r="J87" s="25">
        <f t="shared" si="25"/>
        <v>0.36288864463855203</v>
      </c>
      <c r="K87" s="2">
        <v>6550000</v>
      </c>
      <c r="L87" s="25">
        <f t="shared" si="26"/>
        <v>0.2785236257771872</v>
      </c>
      <c r="M87" s="3"/>
      <c r="N87" s="25">
        <f t="shared" si="27"/>
        <v>0</v>
      </c>
      <c r="O87" s="27">
        <v>305737</v>
      </c>
      <c r="P87" s="25">
        <f t="shared" si="28"/>
        <v>1.3000759965532807E-2</v>
      </c>
      <c r="Q87" s="7">
        <v>0.95000799999999996</v>
      </c>
      <c r="R87" s="27">
        <v>8127119</v>
      </c>
      <c r="S87" s="25">
        <f t="shared" si="29"/>
        <v>0.34558696961872792</v>
      </c>
      <c r="T87" s="49"/>
      <c r="U87" s="45"/>
      <c r="V87" s="6"/>
      <c r="W87" s="45"/>
    </row>
    <row r="88" spans="1:26" x14ac:dyDescent="0.25">
      <c r="A88" s="36" t="s">
        <v>44</v>
      </c>
      <c r="B88" s="36" t="s">
        <v>202</v>
      </c>
      <c r="C88" s="36" t="s">
        <v>124</v>
      </c>
      <c r="D88" s="36" t="s">
        <v>125</v>
      </c>
      <c r="E88" s="36" t="s">
        <v>33</v>
      </c>
      <c r="F88" s="64">
        <v>81</v>
      </c>
      <c r="G88" s="64">
        <v>80</v>
      </c>
      <c r="H88" s="65">
        <v>21147551</v>
      </c>
      <c r="I88" s="1">
        <v>14500000</v>
      </c>
      <c r="J88" s="25">
        <f t="shared" si="25"/>
        <v>0.68565858997100892</v>
      </c>
      <c r="K88" s="2">
        <v>0</v>
      </c>
      <c r="L88" s="25">
        <f t="shared" si="26"/>
        <v>0</v>
      </c>
      <c r="M88" s="3"/>
      <c r="N88" s="25">
        <f t="shared" si="27"/>
        <v>0</v>
      </c>
      <c r="O88" s="27">
        <v>815293</v>
      </c>
      <c r="P88" s="25">
        <f t="shared" si="28"/>
        <v>3.855259646849888E-2</v>
      </c>
      <c r="Q88" s="7">
        <v>0.91491</v>
      </c>
      <c r="R88" s="27">
        <v>5832258</v>
      </c>
      <c r="S88" s="25">
        <f t="shared" si="29"/>
        <v>0.27578881356049217</v>
      </c>
      <c r="T88" s="49"/>
      <c r="U88" s="45"/>
      <c r="V88" s="6"/>
      <c r="W88" s="45"/>
    </row>
    <row r="89" spans="1:26" x14ac:dyDescent="0.25">
      <c r="A89" s="36" t="s">
        <v>45</v>
      </c>
      <c r="B89" s="36" t="s">
        <v>153</v>
      </c>
      <c r="C89" s="36" t="s">
        <v>152</v>
      </c>
      <c r="D89" s="36" t="s">
        <v>125</v>
      </c>
      <c r="E89" s="36" t="s">
        <v>33</v>
      </c>
      <c r="F89" s="64">
        <v>200</v>
      </c>
      <c r="G89" s="64">
        <v>199</v>
      </c>
      <c r="H89" s="65">
        <v>103807960.73042548</v>
      </c>
      <c r="I89" s="1">
        <v>8143800</v>
      </c>
      <c r="J89" s="25">
        <f t="shared" si="25"/>
        <v>7.8450630786865094E-2</v>
      </c>
      <c r="K89" s="2">
        <v>0</v>
      </c>
      <c r="L89" s="25">
        <f t="shared" si="26"/>
        <v>0</v>
      </c>
      <c r="M89" s="3">
        <v>12829600</v>
      </c>
      <c r="N89" s="25">
        <f t="shared" si="27"/>
        <v>0.1235897508218724</v>
      </c>
      <c r="O89" s="27">
        <v>49152624</v>
      </c>
      <c r="P89" s="25">
        <f t="shared" si="28"/>
        <v>0.47349570932852036</v>
      </c>
      <c r="Q89" s="7">
        <v>0.94259889578251765</v>
      </c>
      <c r="R89" s="27">
        <v>33681937</v>
      </c>
      <c r="S89" s="25">
        <f t="shared" si="29"/>
        <v>0.32446391165960003</v>
      </c>
      <c r="T89" s="49"/>
      <c r="U89" s="45"/>
      <c r="V89" s="6"/>
      <c r="W89" s="45"/>
    </row>
    <row r="90" spans="1:26" x14ac:dyDescent="0.25">
      <c r="A90" s="36" t="s">
        <v>46</v>
      </c>
      <c r="B90" s="36" t="s">
        <v>154</v>
      </c>
      <c r="C90" s="36" t="s">
        <v>155</v>
      </c>
      <c r="D90" s="36" t="s">
        <v>155</v>
      </c>
      <c r="E90" s="36" t="s">
        <v>33</v>
      </c>
      <c r="F90" s="64">
        <v>248</v>
      </c>
      <c r="G90" s="64">
        <v>246</v>
      </c>
      <c r="H90" s="65">
        <v>48467519</v>
      </c>
      <c r="I90" s="1">
        <v>3026000</v>
      </c>
      <c r="J90" s="25">
        <f t="shared" si="25"/>
        <v>6.243356504383895E-2</v>
      </c>
      <c r="K90" s="2">
        <v>2500000</v>
      </c>
      <c r="L90" s="25">
        <f t="shared" si="26"/>
        <v>5.1580936090415523E-2</v>
      </c>
      <c r="M90" s="3">
        <v>2500000</v>
      </c>
      <c r="N90" s="25">
        <f t="shared" si="27"/>
        <v>5.1580936090415523E-2</v>
      </c>
      <c r="O90" s="27">
        <v>23292506</v>
      </c>
      <c r="P90" s="25">
        <f t="shared" si="28"/>
        <v>0.48057970534864802</v>
      </c>
      <c r="Q90" s="7">
        <v>0.96525950000000005</v>
      </c>
      <c r="R90" s="27">
        <v>17149013</v>
      </c>
      <c r="S90" s="25">
        <f t="shared" si="29"/>
        <v>0.35382485742668196</v>
      </c>
      <c r="T90" s="49"/>
      <c r="U90" s="45"/>
      <c r="V90" s="6"/>
      <c r="W90" s="45"/>
    </row>
    <row r="91" spans="1:26" x14ac:dyDescent="0.25">
      <c r="A91" s="36" t="s">
        <v>47</v>
      </c>
      <c r="B91" s="36" t="s">
        <v>156</v>
      </c>
      <c r="C91" s="36" t="s">
        <v>157</v>
      </c>
      <c r="D91" s="36" t="s">
        <v>25</v>
      </c>
      <c r="E91" s="36" t="s">
        <v>148</v>
      </c>
      <c r="F91" s="64">
        <v>44</v>
      </c>
      <c r="G91" s="64">
        <v>43</v>
      </c>
      <c r="H91" s="65">
        <v>21801106.969999999</v>
      </c>
      <c r="I91" s="1">
        <v>1812800</v>
      </c>
      <c r="J91" s="25">
        <f t="shared" si="25"/>
        <v>8.3151740987031181E-2</v>
      </c>
      <c r="K91" s="2">
        <v>12171043</v>
      </c>
      <c r="L91" s="25">
        <f t="shared" si="26"/>
        <v>0.55827637636695659</v>
      </c>
      <c r="M91" s="3"/>
      <c r="N91" s="25">
        <f t="shared" si="27"/>
        <v>0</v>
      </c>
      <c r="O91" s="27">
        <v>460583</v>
      </c>
      <c r="P91" s="25">
        <f t="shared" si="28"/>
        <v>2.1126587775281213E-2</v>
      </c>
      <c r="Q91" s="7">
        <v>0.92854676716828688</v>
      </c>
      <c r="R91" s="27">
        <v>7356681</v>
      </c>
      <c r="S91" s="25">
        <f t="shared" si="29"/>
        <v>0.33744529624680797</v>
      </c>
      <c r="T91" s="49"/>
      <c r="U91" s="45"/>
      <c r="V91" s="6"/>
      <c r="W91" s="45"/>
    </row>
    <row r="92" spans="1:26" x14ac:dyDescent="0.25">
      <c r="A92" s="36" t="s">
        <v>48</v>
      </c>
      <c r="B92" s="36" t="s">
        <v>158</v>
      </c>
      <c r="C92" s="36" t="s">
        <v>160</v>
      </c>
      <c r="D92" s="36" t="s">
        <v>23</v>
      </c>
      <c r="E92" s="36" t="s">
        <v>33</v>
      </c>
      <c r="F92" s="64">
        <v>35</v>
      </c>
      <c r="G92" s="64">
        <v>34</v>
      </c>
      <c r="H92" s="65">
        <v>12952794</v>
      </c>
      <c r="I92" s="1">
        <v>2580075</v>
      </c>
      <c r="J92" s="25">
        <f t="shared" si="25"/>
        <v>0.19919061478164479</v>
      </c>
      <c r="K92" s="2">
        <v>0</v>
      </c>
      <c r="L92" s="25">
        <f t="shared" si="26"/>
        <v>0</v>
      </c>
      <c r="M92" s="3"/>
      <c r="N92" s="25">
        <f t="shared" si="27"/>
        <v>0</v>
      </c>
      <c r="O92" s="27">
        <v>6755456</v>
      </c>
      <c r="P92" s="25">
        <f t="shared" si="28"/>
        <v>0.52154430928184292</v>
      </c>
      <c r="Q92" s="7">
        <v>0.89</v>
      </c>
      <c r="R92" s="27">
        <v>3617263</v>
      </c>
      <c r="S92" s="25">
        <f t="shared" si="29"/>
        <v>0.27926507593651223</v>
      </c>
      <c r="T92" s="49"/>
      <c r="U92" s="45"/>
      <c r="V92" s="6"/>
      <c r="W92" s="45"/>
    </row>
    <row r="93" spans="1:26" x14ac:dyDescent="0.25">
      <c r="A93" s="36" t="s">
        <v>49</v>
      </c>
      <c r="B93" s="36" t="s">
        <v>159</v>
      </c>
      <c r="C93" s="36" t="s">
        <v>161</v>
      </c>
      <c r="D93" s="36" t="s">
        <v>25</v>
      </c>
      <c r="E93" s="36" t="s">
        <v>33</v>
      </c>
      <c r="F93" s="64">
        <v>58</v>
      </c>
      <c r="G93" s="64">
        <v>57</v>
      </c>
      <c r="H93" s="65">
        <v>13296034</v>
      </c>
      <c r="I93" s="1">
        <v>8800000</v>
      </c>
      <c r="J93" s="25">
        <f t="shared" si="25"/>
        <v>0.6618514964687966</v>
      </c>
      <c r="K93" s="2">
        <v>0</v>
      </c>
      <c r="L93" s="25">
        <f t="shared" si="26"/>
        <v>0</v>
      </c>
      <c r="M93" s="3"/>
      <c r="N93" s="25">
        <f t="shared" si="27"/>
        <v>0</v>
      </c>
      <c r="O93" s="27">
        <v>421427</v>
      </c>
      <c r="P93" s="25">
        <f t="shared" si="28"/>
        <v>3.1695692113904043E-2</v>
      </c>
      <c r="Q93" s="7">
        <v>0.95</v>
      </c>
      <c r="R93" s="27">
        <v>4074607</v>
      </c>
      <c r="S93" s="25">
        <f t="shared" si="29"/>
        <v>0.3064528114172993</v>
      </c>
      <c r="T93" s="49"/>
      <c r="U93" s="45"/>
      <c r="V93" s="6"/>
      <c r="W93" s="45"/>
    </row>
    <row r="94" spans="1:26" x14ac:dyDescent="0.25">
      <c r="A94" s="36" t="s">
        <v>50</v>
      </c>
      <c r="B94" s="36" t="s">
        <v>194</v>
      </c>
      <c r="C94" s="36" t="s">
        <v>195</v>
      </c>
      <c r="D94" s="36" t="s">
        <v>196</v>
      </c>
      <c r="E94" s="36" t="s">
        <v>148</v>
      </c>
      <c r="F94" s="64">
        <v>80</v>
      </c>
      <c r="G94" s="64">
        <v>78</v>
      </c>
      <c r="H94" s="65">
        <v>35103908</v>
      </c>
      <c r="I94" s="1">
        <v>5100000</v>
      </c>
      <c r="J94" s="25">
        <f t="shared" si="25"/>
        <v>0.1452829696340362</v>
      </c>
      <c r="K94" s="2">
        <v>6268033</v>
      </c>
      <c r="L94" s="25">
        <f t="shared" si="26"/>
        <v>0.17855655843218368</v>
      </c>
      <c r="M94" s="3">
        <v>7000000</v>
      </c>
      <c r="N94" s="25">
        <f t="shared" si="27"/>
        <v>0.19940799753691241</v>
      </c>
      <c r="O94" s="27">
        <v>3581895</v>
      </c>
      <c r="P94" s="25">
        <f t="shared" si="28"/>
        <v>0.10203692990535412</v>
      </c>
      <c r="Q94" s="7">
        <v>0.94991000000000003</v>
      </c>
      <c r="R94" s="27">
        <v>13153980</v>
      </c>
      <c r="S94" s="25">
        <f t="shared" si="29"/>
        <v>0.37471554449151362</v>
      </c>
      <c r="T94" s="49"/>
      <c r="U94" s="45"/>
      <c r="V94" s="6"/>
      <c r="W94" s="45"/>
    </row>
    <row r="95" spans="1:26" x14ac:dyDescent="0.25">
      <c r="A95" s="36" t="s">
        <v>51</v>
      </c>
      <c r="B95" s="36" t="s">
        <v>198</v>
      </c>
      <c r="C95" s="36" t="s">
        <v>197</v>
      </c>
      <c r="D95" s="36" t="s">
        <v>24</v>
      </c>
      <c r="E95" s="36" t="s">
        <v>33</v>
      </c>
      <c r="F95" s="64">
        <v>133</v>
      </c>
      <c r="G95" s="64">
        <v>132</v>
      </c>
      <c r="H95" s="65">
        <v>41834559</v>
      </c>
      <c r="I95" s="1">
        <v>15707000</v>
      </c>
      <c r="J95" s="25">
        <f t="shared" si="25"/>
        <v>0.37545513507146089</v>
      </c>
      <c r="K95" s="2">
        <v>8612727</v>
      </c>
      <c r="L95" s="25">
        <f t="shared" si="26"/>
        <v>0.20587588840126175</v>
      </c>
      <c r="M95" s="3"/>
      <c r="N95" s="25">
        <f t="shared" si="27"/>
        <v>0</v>
      </c>
      <c r="O95" s="27">
        <v>4850625</v>
      </c>
      <c r="P95" s="25">
        <f t="shared" si="28"/>
        <v>0.11594779808722258</v>
      </c>
      <c r="Q95" s="7">
        <v>0.94991000000000003</v>
      </c>
      <c r="R95" s="27">
        <v>12664207</v>
      </c>
      <c r="S95" s="25">
        <f t="shared" si="29"/>
        <v>0.30272117844005481</v>
      </c>
      <c r="T95" s="49"/>
      <c r="U95" s="45"/>
      <c r="V95" s="6"/>
    </row>
    <row r="96" spans="1:26" x14ac:dyDescent="0.25">
      <c r="A96" s="36" t="s">
        <v>52</v>
      </c>
      <c r="B96" s="36" t="s">
        <v>162</v>
      </c>
      <c r="C96" s="36" t="s">
        <v>152</v>
      </c>
      <c r="D96" s="36" t="s">
        <v>125</v>
      </c>
      <c r="E96" s="36" t="s">
        <v>33</v>
      </c>
      <c r="F96" s="64">
        <v>144</v>
      </c>
      <c r="G96" s="64">
        <v>142</v>
      </c>
      <c r="H96" s="65">
        <v>47024856</v>
      </c>
      <c r="I96" s="1">
        <v>7618479</v>
      </c>
      <c r="J96" s="25">
        <f t="shared" si="25"/>
        <v>0.16200961891302762</v>
      </c>
      <c r="K96" s="2">
        <v>12653694</v>
      </c>
      <c r="L96" s="25">
        <f t="shared" si="26"/>
        <v>0.26908522590691186</v>
      </c>
      <c r="M96" s="3"/>
      <c r="N96" s="25">
        <f t="shared" si="27"/>
        <v>0</v>
      </c>
      <c r="O96" s="27">
        <v>11093366</v>
      </c>
      <c r="P96" s="25">
        <f t="shared" si="28"/>
        <v>0.23590430558681563</v>
      </c>
      <c r="Q96" s="7">
        <v>0.93751185000000004</v>
      </c>
      <c r="R96" s="27">
        <v>15659317</v>
      </c>
      <c r="S96" s="25">
        <f t="shared" si="29"/>
        <v>0.33300084959324489</v>
      </c>
      <c r="T96" s="49"/>
      <c r="U96" s="45"/>
      <c r="V96" s="6"/>
    </row>
    <row r="97" spans="1:23" x14ac:dyDescent="0.25">
      <c r="A97" s="36" t="s">
        <v>53</v>
      </c>
      <c r="B97" s="36" t="s">
        <v>163</v>
      </c>
      <c r="C97" s="36" t="s">
        <v>165</v>
      </c>
      <c r="D97" s="36" t="s">
        <v>164</v>
      </c>
      <c r="E97" s="36" t="s">
        <v>33</v>
      </c>
      <c r="F97" s="64">
        <v>56</v>
      </c>
      <c r="G97" s="64">
        <v>54</v>
      </c>
      <c r="H97" s="65">
        <v>16907622</v>
      </c>
      <c r="I97" s="1">
        <v>2376000</v>
      </c>
      <c r="J97" s="25">
        <f t="shared" si="25"/>
        <v>0.14052833686487667</v>
      </c>
      <c r="K97" s="2">
        <v>6589474</v>
      </c>
      <c r="L97" s="25">
        <f t="shared" si="26"/>
        <v>0.38973393183263738</v>
      </c>
      <c r="M97" s="3">
        <v>1247000</v>
      </c>
      <c r="N97" s="25">
        <f t="shared" si="27"/>
        <v>7.3753718884891087E-2</v>
      </c>
      <c r="O97" s="27">
        <v>1335572</v>
      </c>
      <c r="P97" s="25">
        <f t="shared" si="28"/>
        <v>7.8992302998020653E-2</v>
      </c>
      <c r="Q97" s="7">
        <v>0.92488290399999995</v>
      </c>
      <c r="R97" s="27">
        <v>5359576</v>
      </c>
      <c r="S97" s="25">
        <f t="shared" si="29"/>
        <v>0.31699170941957422</v>
      </c>
      <c r="T97" s="49"/>
      <c r="U97" s="45"/>
      <c r="V97" s="6"/>
      <c r="W97" s="45"/>
    </row>
    <row r="98" spans="1:23" x14ac:dyDescent="0.25">
      <c r="A98" s="36" t="s">
        <v>54</v>
      </c>
      <c r="B98" s="36" t="s">
        <v>166</v>
      </c>
      <c r="C98" s="36" t="s">
        <v>23</v>
      </c>
      <c r="D98" s="36" t="s">
        <v>23</v>
      </c>
      <c r="E98" s="36" t="s">
        <v>148</v>
      </c>
      <c r="F98" s="64">
        <v>42</v>
      </c>
      <c r="G98" s="64">
        <v>41</v>
      </c>
      <c r="H98" s="65">
        <v>19095687.814647395</v>
      </c>
      <c r="I98" s="1">
        <v>4046000</v>
      </c>
      <c r="J98" s="25">
        <f t="shared" si="25"/>
        <v>0.21188029670743286</v>
      </c>
      <c r="K98" s="2">
        <v>0</v>
      </c>
      <c r="L98" s="25">
        <f t="shared" si="26"/>
        <v>0</v>
      </c>
      <c r="M98" s="3"/>
      <c r="N98" s="25">
        <f t="shared" si="27"/>
        <v>0</v>
      </c>
      <c r="O98" s="27">
        <v>7562062</v>
      </c>
      <c r="P98" s="25">
        <f t="shared" si="28"/>
        <v>0.39600888291646147</v>
      </c>
      <c r="Q98" s="7">
        <v>0.96</v>
      </c>
      <c r="R98" s="27">
        <v>7487626</v>
      </c>
      <c r="S98" s="25">
        <f t="shared" si="29"/>
        <v>0.39211083008262199</v>
      </c>
      <c r="T98" s="49"/>
      <c r="U98" s="45"/>
      <c r="V98" s="6"/>
      <c r="W98" s="45"/>
    </row>
    <row r="99" spans="1:23" x14ac:dyDescent="0.25">
      <c r="A99" s="36" t="s">
        <v>55</v>
      </c>
      <c r="B99" s="36" t="s">
        <v>167</v>
      </c>
      <c r="C99" s="36" t="s">
        <v>169</v>
      </c>
      <c r="D99" s="36" t="s">
        <v>168</v>
      </c>
      <c r="E99" s="36" t="s">
        <v>148</v>
      </c>
      <c r="F99" s="64">
        <v>418</v>
      </c>
      <c r="G99" s="64">
        <v>415</v>
      </c>
      <c r="H99" s="65">
        <v>146450394</v>
      </c>
      <c r="I99" s="1">
        <v>45000000</v>
      </c>
      <c r="J99" s="25">
        <f t="shared" si="25"/>
        <v>0.30727127985739661</v>
      </c>
      <c r="K99" s="2">
        <v>5000000</v>
      </c>
      <c r="L99" s="25">
        <f t="shared" si="26"/>
        <v>3.4141253317488511E-2</v>
      </c>
      <c r="M99" s="3"/>
      <c r="N99" s="25">
        <f t="shared" si="27"/>
        <v>0</v>
      </c>
      <c r="O99" s="27">
        <v>42850000</v>
      </c>
      <c r="P99" s="25">
        <f t="shared" si="28"/>
        <v>0.29259054093087655</v>
      </c>
      <c r="Q99" s="7">
        <v>0.949905</v>
      </c>
      <c r="R99" s="27">
        <v>53600394</v>
      </c>
      <c r="S99" s="25">
        <f t="shared" si="29"/>
        <v>0.36599692589423827</v>
      </c>
      <c r="T99" s="49"/>
      <c r="U99" s="45"/>
      <c r="V99" s="6"/>
    </row>
    <row r="100" spans="1:23" x14ac:dyDescent="0.25">
      <c r="A100" s="36" t="s">
        <v>56</v>
      </c>
      <c r="B100" s="36" t="s">
        <v>170</v>
      </c>
      <c r="C100" s="36" t="s">
        <v>171</v>
      </c>
      <c r="D100" s="36" t="s">
        <v>145</v>
      </c>
      <c r="E100" s="36" t="s">
        <v>33</v>
      </c>
      <c r="F100" s="64">
        <v>140</v>
      </c>
      <c r="G100" s="64">
        <v>139</v>
      </c>
      <c r="H100" s="65">
        <v>35385790</v>
      </c>
      <c r="I100" s="1">
        <v>14166000</v>
      </c>
      <c r="J100" s="25">
        <f t="shared" si="25"/>
        <v>0.40033018903915951</v>
      </c>
      <c r="K100" s="2">
        <v>0</v>
      </c>
      <c r="L100" s="25">
        <f t="shared" si="26"/>
        <v>0</v>
      </c>
      <c r="M100" s="3"/>
      <c r="N100" s="25">
        <f t="shared" si="27"/>
        <v>0</v>
      </c>
      <c r="O100" s="27">
        <v>9765632</v>
      </c>
      <c r="P100" s="25">
        <f t="shared" si="28"/>
        <v>0.27597609096758896</v>
      </c>
      <c r="Q100" s="7">
        <v>0.99</v>
      </c>
      <c r="R100" s="27">
        <v>11454158</v>
      </c>
      <c r="S100" s="25">
        <f t="shared" si="29"/>
        <v>0.32369371999325153</v>
      </c>
      <c r="T100" s="49"/>
      <c r="U100" s="45"/>
      <c r="V100" s="6"/>
      <c r="W100" s="45"/>
    </row>
    <row r="101" spans="1:23" x14ac:dyDescent="0.25">
      <c r="A101" s="36" t="s">
        <v>57</v>
      </c>
      <c r="B101" s="36" t="s">
        <v>174</v>
      </c>
      <c r="C101" s="36" t="s">
        <v>173</v>
      </c>
      <c r="D101" s="36" t="s">
        <v>172</v>
      </c>
      <c r="E101" s="36" t="s">
        <v>33</v>
      </c>
      <c r="F101" s="64">
        <v>152</v>
      </c>
      <c r="G101" s="64">
        <v>150</v>
      </c>
      <c r="H101" s="65">
        <v>56551402</v>
      </c>
      <c r="I101" s="1">
        <v>34100000</v>
      </c>
      <c r="J101" s="25">
        <f t="shared" si="25"/>
        <v>0.60299123972204971</v>
      </c>
      <c r="K101" s="2">
        <v>0</v>
      </c>
      <c r="L101" s="25">
        <f t="shared" si="26"/>
        <v>0</v>
      </c>
      <c r="M101" s="3"/>
      <c r="N101" s="25">
        <f t="shared" si="27"/>
        <v>0</v>
      </c>
      <c r="O101" s="27">
        <v>7085378</v>
      </c>
      <c r="P101" s="25">
        <f t="shared" si="28"/>
        <v>0.12529093443165212</v>
      </c>
      <c r="Q101" s="7">
        <v>0.91990800000000006</v>
      </c>
      <c r="R101" s="27">
        <v>15366024</v>
      </c>
      <c r="S101" s="25">
        <f t="shared" si="29"/>
        <v>0.27171782584629822</v>
      </c>
      <c r="T101" s="49"/>
      <c r="U101" s="45"/>
      <c r="V101" s="6"/>
      <c r="W101" s="45"/>
    </row>
    <row r="102" spans="1:23" x14ac:dyDescent="0.25">
      <c r="A102" s="36" t="s">
        <v>58</v>
      </c>
      <c r="B102" s="36" t="s">
        <v>175</v>
      </c>
      <c r="C102" s="36" t="s">
        <v>176</v>
      </c>
      <c r="D102" s="36" t="s">
        <v>23</v>
      </c>
      <c r="E102" s="36" t="s">
        <v>33</v>
      </c>
      <c r="F102" s="64">
        <v>372</v>
      </c>
      <c r="G102" s="64">
        <v>368</v>
      </c>
      <c r="H102" s="65">
        <v>112342244</v>
      </c>
      <c r="I102" s="1">
        <v>64500000</v>
      </c>
      <c r="J102" s="25">
        <f t="shared" si="25"/>
        <v>0.57413843362430961</v>
      </c>
      <c r="K102" s="2">
        <v>0</v>
      </c>
      <c r="L102" s="25">
        <f t="shared" si="26"/>
        <v>0</v>
      </c>
      <c r="M102" s="3"/>
      <c r="N102" s="25">
        <f t="shared" si="27"/>
        <v>0</v>
      </c>
      <c r="O102" s="27">
        <v>13430477</v>
      </c>
      <c r="P102" s="25">
        <f t="shared" si="28"/>
        <v>0.11954965934274911</v>
      </c>
      <c r="Q102" s="7">
        <v>0.94740524999999998</v>
      </c>
      <c r="R102" s="27">
        <v>34411767</v>
      </c>
      <c r="S102" s="25">
        <f t="shared" si="29"/>
        <v>0.30631190703294126</v>
      </c>
      <c r="T102" s="49"/>
      <c r="U102" s="45"/>
      <c r="V102" s="6"/>
      <c r="W102" s="45"/>
    </row>
    <row r="103" spans="1:23" x14ac:dyDescent="0.25">
      <c r="A103" s="36" t="s">
        <v>59</v>
      </c>
      <c r="B103" s="36" t="s">
        <v>177</v>
      </c>
      <c r="C103" s="36" t="s">
        <v>178</v>
      </c>
      <c r="D103" s="36" t="s">
        <v>23</v>
      </c>
      <c r="E103" s="36" t="s">
        <v>33</v>
      </c>
      <c r="F103" s="64">
        <v>44</v>
      </c>
      <c r="G103" s="64">
        <v>43</v>
      </c>
      <c r="H103" s="65">
        <v>11610841</v>
      </c>
      <c r="I103" s="1">
        <v>2176000</v>
      </c>
      <c r="J103" s="25">
        <f t="shared" si="25"/>
        <v>0.18741105833763463</v>
      </c>
      <c r="K103" s="2">
        <v>4893474</v>
      </c>
      <c r="L103" s="25">
        <f t="shared" si="26"/>
        <v>0.42145732595942015</v>
      </c>
      <c r="M103" s="3"/>
      <c r="N103" s="25">
        <f t="shared" si="27"/>
        <v>0</v>
      </c>
      <c r="O103" s="27">
        <v>1121549</v>
      </c>
      <c r="P103" s="25">
        <f t="shared" si="28"/>
        <v>9.6594983946468649E-2</v>
      </c>
      <c r="Q103" s="7">
        <v>0.95000229999999997</v>
      </c>
      <c r="R103" s="27">
        <v>3419818</v>
      </c>
      <c r="S103" s="25">
        <f t="shared" si="29"/>
        <v>0.29453663175647654</v>
      </c>
      <c r="T103" s="49"/>
      <c r="U103" s="45"/>
      <c r="V103" s="6"/>
      <c r="W103" s="45"/>
    </row>
    <row r="104" spans="1:23" x14ac:dyDescent="0.25">
      <c r="A104" s="36" t="s">
        <v>60</v>
      </c>
      <c r="B104" s="36" t="s">
        <v>179</v>
      </c>
      <c r="C104" s="36" t="s">
        <v>23</v>
      </c>
      <c r="D104" s="36" t="s">
        <v>23</v>
      </c>
      <c r="E104" s="36" t="s">
        <v>33</v>
      </c>
      <c r="F104" s="64">
        <v>40</v>
      </c>
      <c r="G104" s="64">
        <v>39</v>
      </c>
      <c r="H104" s="65">
        <v>9856797</v>
      </c>
      <c r="I104" s="65">
        <v>2778000</v>
      </c>
      <c r="J104" s="25">
        <f t="shared" si="25"/>
        <v>0.28183597572314822</v>
      </c>
      <c r="K104" s="2">
        <v>1962336</v>
      </c>
      <c r="L104" s="25">
        <f t="shared" si="26"/>
        <v>0.19908455048835844</v>
      </c>
      <c r="M104" s="3"/>
      <c r="N104" s="25">
        <f t="shared" si="27"/>
        <v>0</v>
      </c>
      <c r="O104" s="27">
        <v>2102690</v>
      </c>
      <c r="P104" s="25">
        <f t="shared" si="28"/>
        <v>0.2133238616966546</v>
      </c>
      <c r="Q104" s="7">
        <v>0.95000030000000002</v>
      </c>
      <c r="R104" s="27">
        <v>3013771</v>
      </c>
      <c r="S104" s="25">
        <f t="shared" si="29"/>
        <v>0.30575561209183877</v>
      </c>
      <c r="T104" s="49"/>
      <c r="U104" s="45"/>
      <c r="V104" s="6"/>
      <c r="W104" s="45"/>
    </row>
    <row r="105" spans="1:23" x14ac:dyDescent="0.25">
      <c r="A105" s="36" t="s">
        <v>61</v>
      </c>
      <c r="B105" s="36" t="s">
        <v>180</v>
      </c>
      <c r="C105" s="36" t="s">
        <v>181</v>
      </c>
      <c r="D105" s="36" t="s">
        <v>181</v>
      </c>
      <c r="E105" s="36" t="s">
        <v>148</v>
      </c>
      <c r="F105" s="64">
        <v>36</v>
      </c>
      <c r="G105" s="64">
        <v>35</v>
      </c>
      <c r="H105" s="65">
        <v>14155099</v>
      </c>
      <c r="I105" s="1">
        <v>4096829</v>
      </c>
      <c r="J105" s="25">
        <f t="shared" si="25"/>
        <v>0.28942425623444951</v>
      </c>
      <c r="K105" s="2">
        <v>4086262</v>
      </c>
      <c r="L105" s="25">
        <f t="shared" si="26"/>
        <v>0.28867774079149855</v>
      </c>
      <c r="M105" s="3"/>
      <c r="N105" s="25">
        <f t="shared" ref="N105:N131" si="38">M105/$H105</f>
        <v>0</v>
      </c>
      <c r="O105" s="27">
        <v>1190424</v>
      </c>
      <c r="P105" s="25">
        <f t="shared" ref="P105:P131" si="39">O105/$H105</f>
        <v>8.4098599381042832E-2</v>
      </c>
      <c r="Q105" s="7">
        <v>0.92475320000000005</v>
      </c>
      <c r="R105" s="27">
        <v>4781584</v>
      </c>
      <c r="S105" s="25">
        <f t="shared" ref="S105:S131" si="40">R105/$H105</f>
        <v>0.33779940359300914</v>
      </c>
      <c r="T105" s="49"/>
      <c r="U105" s="45"/>
      <c r="V105" s="6"/>
      <c r="W105" s="45"/>
    </row>
    <row r="106" spans="1:23" x14ac:dyDescent="0.25">
      <c r="A106" s="36" t="s">
        <v>62</v>
      </c>
      <c r="B106" s="36" t="s">
        <v>182</v>
      </c>
      <c r="C106" s="36" t="s">
        <v>183</v>
      </c>
      <c r="D106" s="36" t="s">
        <v>164</v>
      </c>
      <c r="E106" s="36" t="s">
        <v>33</v>
      </c>
      <c r="F106" s="64">
        <v>100</v>
      </c>
      <c r="G106" s="64">
        <v>99</v>
      </c>
      <c r="H106" s="65">
        <v>40710327.299999997</v>
      </c>
      <c r="I106" s="1">
        <v>9428000</v>
      </c>
      <c r="J106" s="25">
        <f t="shared" si="25"/>
        <v>0.23158742818557493</v>
      </c>
      <c r="K106" s="2">
        <v>0</v>
      </c>
      <c r="L106" s="25">
        <f t="shared" si="26"/>
        <v>0</v>
      </c>
      <c r="M106" s="3"/>
      <c r="N106" s="25">
        <f t="shared" si="38"/>
        <v>0</v>
      </c>
      <c r="O106" s="27">
        <v>18020395</v>
      </c>
      <c r="P106" s="25">
        <f t="shared" si="39"/>
        <v>0.44264922920430566</v>
      </c>
      <c r="Q106" s="7">
        <v>0.951746588</v>
      </c>
      <c r="R106" s="27">
        <v>13261932</v>
      </c>
      <c r="S106" s="25">
        <f t="shared" si="40"/>
        <v>0.325763335240982</v>
      </c>
      <c r="T106" s="49"/>
      <c r="U106" s="45"/>
      <c r="V106" s="6"/>
      <c r="W106" s="45"/>
    </row>
    <row r="107" spans="1:23" x14ac:dyDescent="0.25">
      <c r="A107" s="36" t="s">
        <v>63</v>
      </c>
      <c r="B107" s="36" t="s">
        <v>184</v>
      </c>
      <c r="C107" s="36" t="s">
        <v>186</v>
      </c>
      <c r="D107" s="36" t="s">
        <v>185</v>
      </c>
      <c r="E107" s="36" t="s">
        <v>33</v>
      </c>
      <c r="F107" s="64">
        <v>67</v>
      </c>
      <c r="G107" s="64">
        <v>66</v>
      </c>
      <c r="H107" s="65">
        <v>12299261.971576132</v>
      </c>
      <c r="I107" s="1">
        <v>8458000</v>
      </c>
      <c r="J107" s="25">
        <f t="shared" si="25"/>
        <v>0.68768353902426227</v>
      </c>
      <c r="K107" s="2">
        <v>0</v>
      </c>
      <c r="L107" s="25">
        <f t="shared" si="26"/>
        <v>0</v>
      </c>
      <c r="M107" s="3"/>
      <c r="N107" s="25">
        <f t="shared" si="38"/>
        <v>0</v>
      </c>
      <c r="O107" s="27">
        <v>805452</v>
      </c>
      <c r="P107" s="25">
        <f t="shared" si="39"/>
        <v>6.5487831860270768E-2</v>
      </c>
      <c r="Q107" s="7">
        <v>0.87991190000000008</v>
      </c>
      <c r="R107" s="27">
        <v>3035810</v>
      </c>
      <c r="S107" s="25">
        <f t="shared" si="40"/>
        <v>0.2468286314264892</v>
      </c>
      <c r="T107" s="49"/>
      <c r="U107" s="45"/>
      <c r="V107" s="6"/>
      <c r="W107" s="45"/>
    </row>
    <row r="108" spans="1:23" x14ac:dyDescent="0.25">
      <c r="A108" s="36" t="s">
        <v>64</v>
      </c>
      <c r="B108" s="36" t="s">
        <v>187</v>
      </c>
      <c r="C108" s="36" t="s">
        <v>193</v>
      </c>
      <c r="D108" s="36" t="s">
        <v>24</v>
      </c>
      <c r="E108" s="36" t="s">
        <v>148</v>
      </c>
      <c r="F108" s="64">
        <v>108</v>
      </c>
      <c r="G108" s="64">
        <v>22</v>
      </c>
      <c r="H108" s="65">
        <v>59945551</v>
      </c>
      <c r="I108" s="1">
        <v>42400000</v>
      </c>
      <c r="J108" s="25">
        <f t="shared" si="25"/>
        <v>0.70730853737585964</v>
      </c>
      <c r="K108" s="2">
        <v>0</v>
      </c>
      <c r="L108" s="25">
        <f t="shared" si="26"/>
        <v>0</v>
      </c>
      <c r="M108" s="3"/>
      <c r="N108" s="25">
        <f t="shared" si="38"/>
        <v>0</v>
      </c>
      <c r="O108" s="27">
        <v>13537031</v>
      </c>
      <c r="P108" s="25">
        <f t="shared" si="39"/>
        <v>0.22582211313730355</v>
      </c>
      <c r="Q108" s="7">
        <v>1</v>
      </c>
      <c r="R108" s="27">
        <v>4008520</v>
      </c>
      <c r="S108" s="25">
        <f t="shared" si="40"/>
        <v>6.6869349486836815E-2</v>
      </c>
      <c r="T108" s="49"/>
      <c r="U108" s="45"/>
      <c r="V108" s="6"/>
    </row>
    <row r="109" spans="1:23" x14ac:dyDescent="0.25">
      <c r="A109" s="36" t="s">
        <v>65</v>
      </c>
      <c r="B109" s="36" t="s">
        <v>188</v>
      </c>
      <c r="C109" s="36" t="s">
        <v>190</v>
      </c>
      <c r="D109" s="36" t="s">
        <v>189</v>
      </c>
      <c r="E109" s="36" t="s">
        <v>33</v>
      </c>
      <c r="F109" s="64">
        <v>184</v>
      </c>
      <c r="G109" s="64">
        <v>183</v>
      </c>
      <c r="H109" s="65">
        <v>36999513</v>
      </c>
      <c r="I109" s="1">
        <v>18886790</v>
      </c>
      <c r="J109" s="25">
        <f t="shared" si="25"/>
        <v>0.5104605025476957</v>
      </c>
      <c r="K109" s="2">
        <v>344973</v>
      </c>
      <c r="L109" s="25">
        <f t="shared" si="26"/>
        <v>9.3237173148738479E-3</v>
      </c>
      <c r="M109" s="3"/>
      <c r="N109" s="25">
        <f t="shared" si="38"/>
        <v>0</v>
      </c>
      <c r="O109" s="27">
        <v>7145767</v>
      </c>
      <c r="P109" s="25">
        <f t="shared" si="39"/>
        <v>0.19313137986437823</v>
      </c>
      <c r="Q109" s="7">
        <v>0.99</v>
      </c>
      <c r="R109" s="27">
        <v>10621983</v>
      </c>
      <c r="S109" s="25">
        <f t="shared" si="40"/>
        <v>0.28708440027305226</v>
      </c>
      <c r="T109" s="49"/>
      <c r="U109" s="45"/>
      <c r="V109" s="6"/>
      <c r="W109" s="45"/>
    </row>
    <row r="110" spans="1:23" x14ac:dyDescent="0.25">
      <c r="A110" s="36" t="s">
        <v>66</v>
      </c>
      <c r="B110" s="36" t="s">
        <v>192</v>
      </c>
      <c r="C110" s="36" t="s">
        <v>191</v>
      </c>
      <c r="D110" s="36" t="s">
        <v>25</v>
      </c>
      <c r="E110" s="36" t="s">
        <v>33</v>
      </c>
      <c r="F110" s="64">
        <v>70</v>
      </c>
      <c r="G110" s="64">
        <v>70</v>
      </c>
      <c r="H110" s="65">
        <v>17668439</v>
      </c>
      <c r="I110" s="1">
        <v>5700000</v>
      </c>
      <c r="J110" s="25">
        <f t="shared" ref="J110:J131" si="41">I110/H110</f>
        <v>0.32260914504105315</v>
      </c>
      <c r="K110" s="2">
        <v>4001384</v>
      </c>
      <c r="L110" s="25">
        <f t="shared" ref="L110:L131" si="42">K110/$H110</f>
        <v>0.22647071424928936</v>
      </c>
      <c r="M110" s="3"/>
      <c r="N110" s="25">
        <f t="shared" si="38"/>
        <v>0</v>
      </c>
      <c r="O110" s="27">
        <v>2303692</v>
      </c>
      <c r="P110" s="25">
        <f t="shared" si="39"/>
        <v>0.13038458009787962</v>
      </c>
      <c r="Q110" s="7">
        <v>0.96209999999999996</v>
      </c>
      <c r="R110" s="27">
        <v>5663363</v>
      </c>
      <c r="S110" s="25">
        <f t="shared" si="40"/>
        <v>0.32053556061177785</v>
      </c>
      <c r="T110" s="49"/>
      <c r="U110" s="45"/>
      <c r="V110" s="6"/>
      <c r="W110" s="45"/>
    </row>
    <row r="111" spans="1:23" ht="15.75" x14ac:dyDescent="0.25">
      <c r="A111" s="36" t="s">
        <v>67</v>
      </c>
      <c r="B111" s="58" t="s">
        <v>255</v>
      </c>
      <c r="C111" s="36" t="s">
        <v>264</v>
      </c>
      <c r="D111" s="36" t="s">
        <v>145</v>
      </c>
      <c r="E111" s="36" t="s">
        <v>33</v>
      </c>
      <c r="F111" s="64">
        <v>86</v>
      </c>
      <c r="G111" s="64">
        <v>86</v>
      </c>
      <c r="H111" s="65">
        <v>23176046</v>
      </c>
      <c r="I111" s="1">
        <v>13686000</v>
      </c>
      <c r="J111" s="25">
        <f t="shared" si="41"/>
        <v>0.5905235086261047</v>
      </c>
      <c r="K111" s="2">
        <v>0</v>
      </c>
      <c r="L111" s="25">
        <f t="shared" si="42"/>
        <v>0</v>
      </c>
      <c r="M111" s="22"/>
      <c r="N111" s="25">
        <f t="shared" si="38"/>
        <v>0</v>
      </c>
      <c r="O111" s="27">
        <v>3084949</v>
      </c>
      <c r="P111" s="25">
        <f t="shared" si="39"/>
        <v>0.13310937508494763</v>
      </c>
      <c r="Q111" s="7">
        <v>0.95142000000000004</v>
      </c>
      <c r="R111" s="27">
        <v>6405097</v>
      </c>
      <c r="S111" s="25">
        <f t="shared" si="40"/>
        <v>0.27636711628894767</v>
      </c>
      <c r="T111" s="49"/>
      <c r="U111" s="45"/>
      <c r="V111" s="6"/>
      <c r="W111" s="45"/>
    </row>
    <row r="112" spans="1:23" ht="15.75" x14ac:dyDescent="0.25">
      <c r="A112" s="36" t="s">
        <v>68</v>
      </c>
      <c r="B112" s="58" t="s">
        <v>256</v>
      </c>
      <c r="C112" s="36" t="s">
        <v>253</v>
      </c>
      <c r="D112" s="36" t="s">
        <v>168</v>
      </c>
      <c r="E112" s="36" t="s">
        <v>18</v>
      </c>
      <c r="F112" s="64">
        <v>394</v>
      </c>
      <c r="G112" s="64">
        <v>391</v>
      </c>
      <c r="H112" s="65">
        <v>134182083</v>
      </c>
      <c r="I112" s="1">
        <v>44000000</v>
      </c>
      <c r="J112" s="25">
        <f t="shared" si="41"/>
        <v>0.32791263197188553</v>
      </c>
      <c r="K112" s="2">
        <v>0</v>
      </c>
      <c r="L112" s="25">
        <f t="shared" si="42"/>
        <v>0</v>
      </c>
      <c r="M112" s="3"/>
      <c r="N112" s="25">
        <f t="shared" si="38"/>
        <v>0</v>
      </c>
      <c r="O112" s="27">
        <v>39590000</v>
      </c>
      <c r="P112" s="25">
        <f t="shared" si="39"/>
        <v>0.29504684317652158</v>
      </c>
      <c r="Q112" s="7">
        <v>0.92991000000000001</v>
      </c>
      <c r="R112" s="27">
        <v>50592083</v>
      </c>
      <c r="S112" s="25">
        <f t="shared" si="40"/>
        <v>0.3770405248515929</v>
      </c>
      <c r="T112" s="49"/>
      <c r="U112" s="45"/>
      <c r="V112" s="6"/>
      <c r="W112" s="45"/>
    </row>
    <row r="113" spans="1:30" ht="15.75" x14ac:dyDescent="0.25">
      <c r="A113" s="36" t="s">
        <v>69</v>
      </c>
      <c r="B113" s="58" t="s">
        <v>263</v>
      </c>
      <c r="C113" s="36" t="s">
        <v>254</v>
      </c>
      <c r="D113" s="36" t="s">
        <v>257</v>
      </c>
      <c r="E113" s="36" t="s">
        <v>33</v>
      </c>
      <c r="F113" s="64">
        <v>201</v>
      </c>
      <c r="G113" s="64">
        <v>189</v>
      </c>
      <c r="H113" s="65">
        <v>98658183</v>
      </c>
      <c r="I113" s="1">
        <v>9144000</v>
      </c>
      <c r="J113" s="25">
        <f t="shared" si="41"/>
        <v>9.268364490353527E-2</v>
      </c>
      <c r="K113" s="2">
        <v>0</v>
      </c>
      <c r="L113" s="25">
        <f t="shared" si="42"/>
        <v>0</v>
      </c>
      <c r="M113" s="3"/>
      <c r="N113" s="25">
        <f t="shared" si="38"/>
        <v>0</v>
      </c>
      <c r="O113" s="27">
        <v>57082898</v>
      </c>
      <c r="P113" s="25">
        <f t="shared" si="39"/>
        <v>0.5785926343281631</v>
      </c>
      <c r="Q113" s="7">
        <v>1.0556099999999999</v>
      </c>
      <c r="R113" s="27">
        <v>32431285</v>
      </c>
      <c r="S113" s="25">
        <f t="shared" si="40"/>
        <v>0.32872372076830159</v>
      </c>
      <c r="T113" s="49"/>
      <c r="U113" s="45"/>
      <c r="V113" s="6"/>
    </row>
    <row r="114" spans="1:30" ht="15.75" x14ac:dyDescent="0.25">
      <c r="A114" s="36" t="s">
        <v>70</v>
      </c>
      <c r="B114" s="58" t="s">
        <v>259</v>
      </c>
      <c r="C114" s="36" t="s">
        <v>25</v>
      </c>
      <c r="D114" s="36" t="s">
        <v>25</v>
      </c>
      <c r="E114" s="36" t="s">
        <v>33</v>
      </c>
      <c r="F114" s="64">
        <v>33</v>
      </c>
      <c r="G114" s="64">
        <v>32</v>
      </c>
      <c r="H114" s="65">
        <v>11440379</v>
      </c>
      <c r="I114" s="1">
        <v>2085789</v>
      </c>
      <c r="J114" s="25">
        <f t="shared" si="41"/>
        <v>0.18231817320038085</v>
      </c>
      <c r="K114" s="2">
        <v>4660033</v>
      </c>
      <c r="L114" s="25">
        <f t="shared" si="42"/>
        <v>0.40733204730367761</v>
      </c>
      <c r="M114" s="3"/>
      <c r="N114" s="25">
        <f t="shared" si="38"/>
        <v>0</v>
      </c>
      <c r="O114" s="27">
        <v>1591225</v>
      </c>
      <c r="P114" s="25">
        <f t="shared" si="39"/>
        <v>0.13908848649157515</v>
      </c>
      <c r="Q114" s="7">
        <v>0.90000999999999998</v>
      </c>
      <c r="R114" s="27">
        <v>3103332</v>
      </c>
      <c r="S114" s="25">
        <f t="shared" si="40"/>
        <v>0.27126129300436636</v>
      </c>
      <c r="T114" s="49"/>
      <c r="U114" s="45"/>
      <c r="V114" s="6"/>
      <c r="W114" s="45"/>
    </row>
    <row r="115" spans="1:30" x14ac:dyDescent="0.25">
      <c r="A115" s="36" t="s">
        <v>71</v>
      </c>
      <c r="B115" s="36" t="s">
        <v>288</v>
      </c>
      <c r="C115" s="36" t="s">
        <v>25</v>
      </c>
      <c r="D115" s="36" t="s">
        <v>25</v>
      </c>
      <c r="E115" s="36" t="s">
        <v>18</v>
      </c>
      <c r="F115" s="62">
        <v>64</v>
      </c>
      <c r="G115" s="62">
        <v>62</v>
      </c>
      <c r="H115" s="65">
        <v>34982294</v>
      </c>
      <c r="I115" s="1">
        <v>760000</v>
      </c>
      <c r="J115" s="25">
        <f t="shared" si="41"/>
        <v>2.1725276221164914E-2</v>
      </c>
      <c r="K115" s="2">
        <v>17600000</v>
      </c>
      <c r="L115" s="25">
        <f t="shared" si="42"/>
        <v>0.50311165985855588</v>
      </c>
      <c r="M115" s="3">
        <v>2338000</v>
      </c>
      <c r="N115" s="25">
        <f t="shared" si="38"/>
        <v>6.6833810269846791E-2</v>
      </c>
      <c r="O115" s="27">
        <v>1621024</v>
      </c>
      <c r="P115" s="25">
        <f t="shared" si="39"/>
        <v>4.6338413369917938E-2</v>
      </c>
      <c r="Q115" s="7">
        <v>0.94867000000000001</v>
      </c>
      <c r="R115" s="27">
        <v>12663270</v>
      </c>
      <c r="S115" s="25">
        <f t="shared" si="40"/>
        <v>0.36199084028051448</v>
      </c>
      <c r="T115" s="49"/>
      <c r="U115" s="45"/>
      <c r="V115" s="6"/>
      <c r="W115" s="45"/>
    </row>
    <row r="116" spans="1:30" ht="15.75" x14ac:dyDescent="0.25">
      <c r="A116" s="36" t="s">
        <v>72</v>
      </c>
      <c r="B116" s="58" t="s">
        <v>258</v>
      </c>
      <c r="C116" s="36" t="s">
        <v>25</v>
      </c>
      <c r="D116" s="36" t="s">
        <v>25</v>
      </c>
      <c r="E116" s="36" t="s">
        <v>33</v>
      </c>
      <c r="F116" s="64">
        <v>137</v>
      </c>
      <c r="G116" s="64">
        <v>136</v>
      </c>
      <c r="H116" s="65">
        <v>42939585</v>
      </c>
      <c r="I116" s="1">
        <v>11229101</v>
      </c>
      <c r="J116" s="25">
        <f t="shared" si="41"/>
        <v>0.26150930429346253</v>
      </c>
      <c r="K116" s="2">
        <v>10291998</v>
      </c>
      <c r="L116" s="25">
        <f t="shared" si="42"/>
        <v>0.23968554889387031</v>
      </c>
      <c r="M116" s="3"/>
      <c r="N116" s="25">
        <f t="shared" si="38"/>
        <v>0</v>
      </c>
      <c r="O116" s="27">
        <v>9608557</v>
      </c>
      <c r="P116" s="25">
        <f t="shared" si="39"/>
        <v>0.22376920969310718</v>
      </c>
      <c r="Q116" s="7">
        <v>0.9</v>
      </c>
      <c r="R116" s="27">
        <v>11809929</v>
      </c>
      <c r="S116" s="25">
        <f t="shared" si="40"/>
        <v>0.27503593711955998</v>
      </c>
      <c r="T116" s="49"/>
      <c r="U116" s="45"/>
      <c r="V116" s="6"/>
      <c r="X116" s="6"/>
      <c r="AA116" s="45"/>
      <c r="AB116" s="46"/>
      <c r="AC116" s="30"/>
      <c r="AD116" s="46"/>
    </row>
    <row r="117" spans="1:30" ht="15.75" x14ac:dyDescent="0.25">
      <c r="A117" s="36" t="s">
        <v>73</v>
      </c>
      <c r="B117" s="58" t="s">
        <v>260</v>
      </c>
      <c r="C117" s="36" t="s">
        <v>197</v>
      </c>
      <c r="D117" s="36" t="s">
        <v>24</v>
      </c>
      <c r="E117" s="36" t="s">
        <v>33</v>
      </c>
      <c r="F117" s="64">
        <v>700</v>
      </c>
      <c r="G117" s="64">
        <v>696</v>
      </c>
      <c r="H117" s="65">
        <v>513271844</v>
      </c>
      <c r="I117" s="6">
        <v>272647000</v>
      </c>
      <c r="J117" s="25">
        <f t="shared" si="41"/>
        <v>0.53119414826113076</v>
      </c>
      <c r="K117" s="2">
        <v>0</v>
      </c>
      <c r="L117" s="25">
        <f t="shared" si="42"/>
        <v>0</v>
      </c>
      <c r="M117" s="3"/>
      <c r="N117" s="25">
        <f t="shared" si="38"/>
        <v>0</v>
      </c>
      <c r="O117" s="27">
        <v>80291410</v>
      </c>
      <c r="P117" s="25">
        <f t="shared" si="39"/>
        <v>0.15643057560741633</v>
      </c>
      <c r="Q117" s="7">
        <v>0.97</v>
      </c>
      <c r="R117" s="27">
        <v>160333434</v>
      </c>
      <c r="S117" s="25">
        <f t="shared" si="40"/>
        <v>0.31237527613145288</v>
      </c>
      <c r="T117" s="49"/>
      <c r="U117" s="45"/>
      <c r="V117" s="6"/>
      <c r="W117" s="45"/>
    </row>
    <row r="118" spans="1:30" ht="15.75" x14ac:dyDescent="0.25">
      <c r="A118" s="36" t="s">
        <v>74</v>
      </c>
      <c r="B118" s="58" t="s">
        <v>261</v>
      </c>
      <c r="C118" s="36" t="s">
        <v>25</v>
      </c>
      <c r="D118" s="36" t="s">
        <v>25</v>
      </c>
      <c r="E118" s="36" t="s">
        <v>18</v>
      </c>
      <c r="F118" s="64">
        <v>90</v>
      </c>
      <c r="G118" s="64">
        <v>89</v>
      </c>
      <c r="H118" s="65">
        <v>53071626</v>
      </c>
      <c r="I118" s="1">
        <v>14313952</v>
      </c>
      <c r="J118" s="25">
        <f t="shared" si="41"/>
        <v>0.2697100706882431</v>
      </c>
      <c r="K118" s="2">
        <v>27500000</v>
      </c>
      <c r="L118" s="25">
        <f t="shared" si="42"/>
        <v>0.51816765516097052</v>
      </c>
      <c r="M118" s="3"/>
      <c r="N118" s="25">
        <f t="shared" si="38"/>
        <v>0</v>
      </c>
      <c r="O118" s="27">
        <v>0</v>
      </c>
      <c r="P118" s="25">
        <f t="shared" si="39"/>
        <v>0</v>
      </c>
      <c r="Q118" s="7">
        <v>0.95721000000000001</v>
      </c>
      <c r="R118" s="27">
        <v>11257674</v>
      </c>
      <c r="S118" s="25">
        <f t="shared" si="40"/>
        <v>0.21212227415078633</v>
      </c>
      <c r="T118" s="49"/>
      <c r="U118" s="45"/>
      <c r="V118" s="6"/>
      <c r="W118" s="45"/>
    </row>
    <row r="119" spans="1:30" ht="15.75" x14ac:dyDescent="0.25">
      <c r="A119" s="36" t="s">
        <v>75</v>
      </c>
      <c r="B119" s="58" t="s">
        <v>262</v>
      </c>
      <c r="C119" s="36" t="s">
        <v>26</v>
      </c>
      <c r="D119" s="36" t="s">
        <v>26</v>
      </c>
      <c r="E119" s="36" t="s">
        <v>18</v>
      </c>
      <c r="F119" s="64">
        <v>81</v>
      </c>
      <c r="G119" s="64">
        <v>80</v>
      </c>
      <c r="H119" s="65">
        <v>60572319</v>
      </c>
      <c r="I119" s="1">
        <v>6190000</v>
      </c>
      <c r="J119" s="25">
        <f t="shared" si="41"/>
        <v>0.1021918939573702</v>
      </c>
      <c r="K119" s="2">
        <v>27837398</v>
      </c>
      <c r="L119" s="25">
        <f t="shared" si="42"/>
        <v>0.45957292802344252</v>
      </c>
      <c r="M119" s="3"/>
      <c r="N119" s="25">
        <f t="shared" si="38"/>
        <v>0</v>
      </c>
      <c r="O119" s="27">
        <v>2000000</v>
      </c>
      <c r="P119" s="25">
        <f t="shared" si="39"/>
        <v>3.3018382538730275E-2</v>
      </c>
      <c r="Q119" s="7">
        <v>1.0077100000000001</v>
      </c>
      <c r="R119" s="27">
        <v>24544921</v>
      </c>
      <c r="S119" s="25">
        <f t="shared" si="40"/>
        <v>0.40521679548045703</v>
      </c>
      <c r="T119" s="49"/>
      <c r="U119" s="45"/>
      <c r="V119" s="6"/>
      <c r="W119" s="45"/>
      <c r="Y119" s="45"/>
    </row>
    <row r="120" spans="1:30" x14ac:dyDescent="0.25">
      <c r="A120" s="36" t="s">
        <v>76</v>
      </c>
      <c r="B120" s="36" t="s">
        <v>265</v>
      </c>
      <c r="C120" s="36" t="s">
        <v>266</v>
      </c>
      <c r="D120" s="36" t="s">
        <v>28</v>
      </c>
      <c r="E120" s="36" t="s">
        <v>18</v>
      </c>
      <c r="F120" s="62">
        <v>46</v>
      </c>
      <c r="G120" s="62">
        <v>46</v>
      </c>
      <c r="H120" s="65">
        <v>16124848</v>
      </c>
      <c r="I120" s="1">
        <v>1737697</v>
      </c>
      <c r="J120" s="25">
        <f t="shared" si="41"/>
        <v>0.10776517087168822</v>
      </c>
      <c r="K120" s="2">
        <v>7719042</v>
      </c>
      <c r="L120" s="25">
        <f t="shared" si="42"/>
        <v>0.47870479151183315</v>
      </c>
      <c r="M120" s="3"/>
      <c r="N120" s="25">
        <f t="shared" si="38"/>
        <v>0</v>
      </c>
      <c r="O120" s="27">
        <v>1490385</v>
      </c>
      <c r="P120" s="25">
        <f t="shared" si="39"/>
        <v>9.2427848002040083E-2</v>
      </c>
      <c r="Q120" s="7">
        <v>0.96</v>
      </c>
      <c r="R120" s="27">
        <v>5177724</v>
      </c>
      <c r="S120" s="25">
        <f t="shared" si="40"/>
        <v>0.32110218961443854</v>
      </c>
      <c r="T120" s="49"/>
      <c r="U120" s="45"/>
      <c r="W120" s="45"/>
    </row>
    <row r="121" spans="1:30" x14ac:dyDescent="0.25">
      <c r="A121" s="36" t="s">
        <v>77</v>
      </c>
      <c r="B121" s="36" t="s">
        <v>286</v>
      </c>
      <c r="C121" s="36" t="s">
        <v>169</v>
      </c>
      <c r="D121" s="36" t="s">
        <v>168</v>
      </c>
      <c r="E121" s="36" t="s">
        <v>148</v>
      </c>
      <c r="F121" s="64">
        <v>346</v>
      </c>
      <c r="G121" s="64">
        <v>343</v>
      </c>
      <c r="H121" s="34">
        <v>154700407</v>
      </c>
      <c r="I121" s="34">
        <v>45500000</v>
      </c>
      <c r="J121" s="25">
        <f t="shared" si="41"/>
        <v>0.29411687326717895</v>
      </c>
      <c r="K121" s="2">
        <v>6000000</v>
      </c>
      <c r="L121" s="25">
        <f t="shared" si="42"/>
        <v>3.8784642628638982E-2</v>
      </c>
      <c r="M121" s="3"/>
      <c r="N121" s="25">
        <f t="shared" si="38"/>
        <v>0</v>
      </c>
      <c r="O121" s="27">
        <v>43570000</v>
      </c>
      <c r="P121" s="25">
        <f t="shared" si="39"/>
        <v>0.28164114655496675</v>
      </c>
      <c r="Q121" s="7">
        <v>0.92991000000000001</v>
      </c>
      <c r="R121" s="2">
        <v>59630407</v>
      </c>
      <c r="S121" s="25">
        <f t="shared" si="40"/>
        <v>0.38545733754921535</v>
      </c>
      <c r="T121" s="49"/>
      <c r="U121" s="45"/>
      <c r="V121" s="6"/>
      <c r="W121" s="45"/>
    </row>
    <row r="122" spans="1:30" x14ac:dyDescent="0.25">
      <c r="A122" s="36" t="s">
        <v>78</v>
      </c>
      <c r="B122" s="36" t="s">
        <v>307</v>
      </c>
      <c r="C122" s="36" t="s">
        <v>169</v>
      </c>
      <c r="D122" s="36" t="s">
        <v>168</v>
      </c>
      <c r="E122" s="36" t="s">
        <v>148</v>
      </c>
      <c r="F122" s="64">
        <v>206</v>
      </c>
      <c r="G122" s="64">
        <v>204</v>
      </c>
      <c r="H122" s="34">
        <v>99857002</v>
      </c>
      <c r="I122" s="34">
        <v>28000000</v>
      </c>
      <c r="J122" s="25">
        <f t="shared" si="41"/>
        <v>0.28040096777590018</v>
      </c>
      <c r="K122" s="2">
        <v>4000000</v>
      </c>
      <c r="L122" s="25">
        <f t="shared" si="42"/>
        <v>4.0057281110842884E-2</v>
      </c>
      <c r="M122" s="3"/>
      <c r="N122" s="25">
        <f t="shared" si="38"/>
        <v>0</v>
      </c>
      <c r="O122" s="27">
        <v>29960000</v>
      </c>
      <c r="P122" s="25">
        <f t="shared" si="39"/>
        <v>0.30002903552021321</v>
      </c>
      <c r="Q122" s="7">
        <v>0.92991000000000001</v>
      </c>
      <c r="R122" s="2">
        <v>37897002</v>
      </c>
      <c r="S122" s="25">
        <f t="shared" si="40"/>
        <v>0.37951271559304373</v>
      </c>
      <c r="T122" s="49"/>
      <c r="U122" s="45"/>
      <c r="V122" s="6"/>
      <c r="W122" s="45"/>
    </row>
    <row r="123" spans="1:30" x14ac:dyDescent="0.25">
      <c r="A123" s="36" t="s">
        <v>79</v>
      </c>
      <c r="B123" s="36" t="s">
        <v>308</v>
      </c>
      <c r="C123" s="36" t="s">
        <v>26</v>
      </c>
      <c r="D123" s="36" t="s">
        <v>26</v>
      </c>
      <c r="E123" s="36" t="s">
        <v>148</v>
      </c>
      <c r="F123" s="64">
        <v>143</v>
      </c>
      <c r="G123" s="64">
        <v>142</v>
      </c>
      <c r="H123" s="34">
        <v>97944233</v>
      </c>
      <c r="I123" s="34">
        <v>17291000</v>
      </c>
      <c r="J123" s="25">
        <f t="shared" si="41"/>
        <v>0.17653923534221766</v>
      </c>
      <c r="K123" s="2">
        <v>34374616</v>
      </c>
      <c r="L123" s="25">
        <f t="shared" si="42"/>
        <v>0.35096110252861951</v>
      </c>
      <c r="M123" s="3"/>
      <c r="N123" s="25">
        <f t="shared" si="38"/>
        <v>0</v>
      </c>
      <c r="O123" s="27">
        <v>7302716</v>
      </c>
      <c r="P123" s="25">
        <f t="shared" si="39"/>
        <v>7.4559938613231055E-2</v>
      </c>
      <c r="Q123" s="7">
        <v>0.99612000000000001</v>
      </c>
      <c r="R123" s="2">
        <v>38975901</v>
      </c>
      <c r="S123" s="25">
        <f t="shared" si="40"/>
        <v>0.39793972351593176</v>
      </c>
      <c r="T123" s="49"/>
      <c r="U123" s="45"/>
      <c r="V123" s="6"/>
      <c r="W123" s="45"/>
      <c r="Y123" s="45"/>
      <c r="AA123" s="45"/>
    </row>
    <row r="124" spans="1:30" x14ac:dyDescent="0.25">
      <c r="A124" s="36" t="s">
        <v>80</v>
      </c>
      <c r="B124" s="36" t="s">
        <v>309</v>
      </c>
      <c r="C124" s="36" t="s">
        <v>25</v>
      </c>
      <c r="D124" s="36" t="s">
        <v>25</v>
      </c>
      <c r="E124" s="36" t="s">
        <v>148</v>
      </c>
      <c r="F124" s="64">
        <v>100</v>
      </c>
      <c r="G124" s="64">
        <v>99</v>
      </c>
      <c r="H124" s="34">
        <v>50022695</v>
      </c>
      <c r="I124" s="34">
        <v>3160800</v>
      </c>
      <c r="J124" s="25">
        <f t="shared" si="41"/>
        <v>6.3187319275780723E-2</v>
      </c>
      <c r="K124" s="2">
        <v>25140184</v>
      </c>
      <c r="L124" s="25">
        <f t="shared" si="42"/>
        <v>0.50257556095288347</v>
      </c>
      <c r="M124" s="3">
        <v>3808000</v>
      </c>
      <c r="N124" s="25">
        <f t="shared" si="38"/>
        <v>7.6125446659761134E-2</v>
      </c>
      <c r="O124" s="27">
        <v>3994059</v>
      </c>
      <c r="P124" s="25">
        <f t="shared" si="39"/>
        <v>7.98449383824682E-2</v>
      </c>
      <c r="Q124" s="7">
        <v>0.96067630000000004</v>
      </c>
      <c r="R124" s="2">
        <v>13919652</v>
      </c>
      <c r="S124" s="25">
        <f t="shared" si="40"/>
        <v>0.27826673472910646</v>
      </c>
      <c r="T124" s="49"/>
      <c r="U124" s="45"/>
      <c r="V124" s="6"/>
      <c r="W124" s="45"/>
    </row>
    <row r="125" spans="1:30" x14ac:dyDescent="0.25">
      <c r="A125" s="36" t="s">
        <v>81</v>
      </c>
      <c r="B125" s="36" t="s">
        <v>310</v>
      </c>
      <c r="C125" s="36" t="s">
        <v>311</v>
      </c>
      <c r="D125" s="36" t="s">
        <v>25</v>
      </c>
      <c r="E125" s="36" t="s">
        <v>148</v>
      </c>
      <c r="F125" s="64">
        <v>109</v>
      </c>
      <c r="G125" s="64">
        <v>108</v>
      </c>
      <c r="H125" s="34">
        <v>47913551</v>
      </c>
      <c r="I125" s="34">
        <v>2420923</v>
      </c>
      <c r="J125" s="25">
        <f t="shared" si="41"/>
        <v>5.0526895825358464E-2</v>
      </c>
      <c r="K125" s="2">
        <v>23517182</v>
      </c>
      <c r="L125" s="25">
        <f t="shared" si="42"/>
        <v>0.49082527821826438</v>
      </c>
      <c r="M125" s="22">
        <v>1853259</v>
      </c>
      <c r="N125" s="25">
        <f t="shared" si="38"/>
        <v>3.8679224589302515E-2</v>
      </c>
      <c r="O125" s="27">
        <v>3139879</v>
      </c>
      <c r="P125" s="25">
        <f t="shared" si="39"/>
        <v>6.5532170637905757E-2</v>
      </c>
      <c r="Q125" s="7">
        <v>0.98</v>
      </c>
      <c r="R125" s="2">
        <v>16982308</v>
      </c>
      <c r="S125" s="25">
        <f t="shared" si="40"/>
        <v>0.35443643072916886</v>
      </c>
      <c r="T125" s="49"/>
      <c r="U125" s="45"/>
      <c r="V125" s="6"/>
      <c r="W125" s="45"/>
    </row>
    <row r="126" spans="1:30" x14ac:dyDescent="0.25">
      <c r="A126" s="36" t="s">
        <v>82</v>
      </c>
      <c r="B126" s="36" t="s">
        <v>312</v>
      </c>
      <c r="C126" s="36" t="s">
        <v>25</v>
      </c>
      <c r="D126" s="36" t="s">
        <v>25</v>
      </c>
      <c r="E126" s="36" t="s">
        <v>33</v>
      </c>
      <c r="F126" s="64">
        <v>35</v>
      </c>
      <c r="G126" s="64">
        <v>34</v>
      </c>
      <c r="H126" s="34">
        <v>11541611</v>
      </c>
      <c r="I126" s="34">
        <v>3213548</v>
      </c>
      <c r="J126" s="25">
        <f t="shared" si="41"/>
        <v>0.27843149452879673</v>
      </c>
      <c r="K126" s="2">
        <v>4443480</v>
      </c>
      <c r="L126" s="25">
        <f t="shared" si="42"/>
        <v>0.38499651391820433</v>
      </c>
      <c r="M126" s="22"/>
      <c r="N126" s="25">
        <f t="shared" si="38"/>
        <v>0</v>
      </c>
      <c r="O126" s="27">
        <v>512126</v>
      </c>
      <c r="P126" s="25">
        <f t="shared" si="39"/>
        <v>4.4372141809319338E-2</v>
      </c>
      <c r="Q126" s="7">
        <v>0.94991000000000003</v>
      </c>
      <c r="R126" s="2">
        <v>3372457</v>
      </c>
      <c r="S126" s="25">
        <f t="shared" si="40"/>
        <v>0.29219984974367963</v>
      </c>
      <c r="T126" s="49"/>
      <c r="U126" s="45"/>
      <c r="V126" s="6"/>
      <c r="W126" s="45"/>
    </row>
    <row r="127" spans="1:30" x14ac:dyDescent="0.25">
      <c r="A127" s="36" t="s">
        <v>83</v>
      </c>
      <c r="B127" s="36" t="s">
        <v>313</v>
      </c>
      <c r="C127" s="36" t="s">
        <v>178</v>
      </c>
      <c r="D127" s="36" t="s">
        <v>23</v>
      </c>
      <c r="E127" s="36" t="s">
        <v>33</v>
      </c>
      <c r="F127" s="64">
        <v>92</v>
      </c>
      <c r="G127" s="64">
        <v>90</v>
      </c>
      <c r="H127" s="34">
        <v>18200000</v>
      </c>
      <c r="I127" s="34">
        <v>13000000</v>
      </c>
      <c r="J127" s="25">
        <f t="shared" si="41"/>
        <v>0.7142857142857143</v>
      </c>
      <c r="K127" s="2">
        <v>0</v>
      </c>
      <c r="L127" s="25">
        <f t="shared" si="42"/>
        <v>0</v>
      </c>
      <c r="M127" s="22"/>
      <c r="N127" s="25">
        <f t="shared" si="38"/>
        <v>0</v>
      </c>
      <c r="O127" s="27">
        <v>319421</v>
      </c>
      <c r="P127" s="25">
        <f t="shared" si="39"/>
        <v>1.7550604395604394E-2</v>
      </c>
      <c r="Q127" s="7">
        <v>0.92200000000000004</v>
      </c>
      <c r="R127" s="2">
        <v>4880579</v>
      </c>
      <c r="S127" s="25">
        <f t="shared" si="40"/>
        <v>0.26816368131868135</v>
      </c>
      <c r="T127" s="49"/>
      <c r="U127" s="45"/>
      <c r="V127" s="6"/>
      <c r="W127" s="45"/>
      <c r="Y127" s="45"/>
    </row>
    <row r="128" spans="1:30" x14ac:dyDescent="0.25">
      <c r="A128" s="36" t="s">
        <v>84</v>
      </c>
      <c r="B128" s="36" t="s">
        <v>314</v>
      </c>
      <c r="C128" s="36" t="s">
        <v>295</v>
      </c>
      <c r="D128" s="36" t="s">
        <v>28</v>
      </c>
      <c r="E128" s="36" t="s">
        <v>33</v>
      </c>
      <c r="F128" s="64">
        <v>150</v>
      </c>
      <c r="G128" s="64">
        <v>149</v>
      </c>
      <c r="H128" s="34">
        <v>31664117</v>
      </c>
      <c r="I128" s="34">
        <v>8038300</v>
      </c>
      <c r="J128" s="25">
        <f t="shared" si="41"/>
        <v>0.25386149249006373</v>
      </c>
      <c r="K128" s="2">
        <v>0</v>
      </c>
      <c r="L128" s="25">
        <f t="shared" si="42"/>
        <v>0</v>
      </c>
      <c r="M128" s="22"/>
      <c r="N128" s="25">
        <f t="shared" si="38"/>
        <v>0</v>
      </c>
      <c r="O128" s="27">
        <v>13456707</v>
      </c>
      <c r="P128" s="25">
        <f t="shared" si="39"/>
        <v>0.4249828599357437</v>
      </c>
      <c r="Q128" s="7">
        <v>0.94000019899999998</v>
      </c>
      <c r="R128" s="2">
        <v>10169110</v>
      </c>
      <c r="S128" s="25">
        <f t="shared" si="40"/>
        <v>0.32115564757419257</v>
      </c>
      <c r="T128" s="49"/>
      <c r="U128" s="45"/>
      <c r="V128" s="6"/>
      <c r="W128" s="45"/>
    </row>
    <row r="129" spans="1:46" x14ac:dyDescent="0.25">
      <c r="A129" s="36" t="s">
        <v>85</v>
      </c>
      <c r="B129" s="36" t="s">
        <v>327</v>
      </c>
      <c r="C129" s="36" t="s">
        <v>328</v>
      </c>
      <c r="D129" s="36" t="s">
        <v>25</v>
      </c>
      <c r="E129" s="36" t="s">
        <v>18</v>
      </c>
      <c r="F129" s="62">
        <v>102</v>
      </c>
      <c r="G129" s="62">
        <v>101</v>
      </c>
      <c r="H129" s="65">
        <v>49955210</v>
      </c>
      <c r="I129" s="1">
        <v>6764090</v>
      </c>
      <c r="J129" s="25">
        <f t="shared" si="41"/>
        <v>0.13540309409168733</v>
      </c>
      <c r="K129" s="2">
        <v>18154207</v>
      </c>
      <c r="L129" s="25">
        <f t="shared" si="42"/>
        <v>0.36340968239348809</v>
      </c>
      <c r="M129" s="22">
        <v>5108296</v>
      </c>
      <c r="N129" s="25">
        <f t="shared" si="38"/>
        <v>0.102257522288466</v>
      </c>
      <c r="O129" s="27">
        <v>1500000</v>
      </c>
      <c r="P129" s="25">
        <f t="shared" si="39"/>
        <v>3.0026898095313781E-2</v>
      </c>
      <c r="Q129" s="7">
        <v>1</v>
      </c>
      <c r="R129" s="27">
        <v>18428617</v>
      </c>
      <c r="S129" s="25">
        <f t="shared" si="40"/>
        <v>0.36890280313104479</v>
      </c>
      <c r="T129" s="49"/>
      <c r="U129" s="45"/>
      <c r="V129" s="6"/>
      <c r="W129" s="45"/>
    </row>
    <row r="130" spans="1:46" x14ac:dyDescent="0.25">
      <c r="A130" s="36" t="s">
        <v>86</v>
      </c>
      <c r="B130" s="36" t="s">
        <v>329</v>
      </c>
      <c r="C130" s="36" t="s">
        <v>238</v>
      </c>
      <c r="D130" s="36" t="s">
        <v>23</v>
      </c>
      <c r="E130" s="36" t="s">
        <v>33</v>
      </c>
      <c r="F130" s="62">
        <v>271</v>
      </c>
      <c r="G130" s="62">
        <v>268</v>
      </c>
      <c r="H130" s="65">
        <v>61496245</v>
      </c>
      <c r="I130" s="1">
        <v>35700000</v>
      </c>
      <c r="J130" s="25">
        <f t="shared" si="41"/>
        <v>0.58052324983419723</v>
      </c>
      <c r="K130" s="2">
        <v>0</v>
      </c>
      <c r="L130" s="25">
        <f t="shared" si="42"/>
        <v>0</v>
      </c>
      <c r="M130" s="22"/>
      <c r="N130" s="25">
        <f t="shared" si="38"/>
        <v>0</v>
      </c>
      <c r="O130" s="27">
        <v>8833463</v>
      </c>
      <c r="P130" s="25">
        <f t="shared" si="39"/>
        <v>0.14364231507143241</v>
      </c>
      <c r="Q130" s="7">
        <v>0.93</v>
      </c>
      <c r="R130" s="27">
        <v>16962782</v>
      </c>
      <c r="S130" s="25">
        <f t="shared" si="40"/>
        <v>0.27583443509437039</v>
      </c>
      <c r="T130" s="49"/>
      <c r="U130" s="45"/>
      <c r="V130" s="6"/>
      <c r="W130" s="45"/>
    </row>
    <row r="131" spans="1:46" x14ac:dyDescent="0.25">
      <c r="A131" s="36" t="s">
        <v>87</v>
      </c>
      <c r="B131" s="36" t="s">
        <v>373</v>
      </c>
      <c r="C131" s="36" t="s">
        <v>25</v>
      </c>
      <c r="D131" s="36" t="s">
        <v>25</v>
      </c>
      <c r="E131" s="36" t="s">
        <v>374</v>
      </c>
      <c r="F131" s="64">
        <v>68</v>
      </c>
      <c r="G131" s="64">
        <v>67</v>
      </c>
      <c r="H131" s="34">
        <v>36296160</v>
      </c>
      <c r="I131" s="34">
        <v>3852019</v>
      </c>
      <c r="J131" s="25">
        <f t="shared" si="41"/>
        <v>0.1061274526010465</v>
      </c>
      <c r="K131" s="2">
        <v>12000000</v>
      </c>
      <c r="L131" s="25">
        <f t="shared" si="42"/>
        <v>0.33061348638533661</v>
      </c>
      <c r="M131" s="2"/>
      <c r="N131" s="25">
        <f t="shared" si="38"/>
        <v>0</v>
      </c>
      <c r="O131" s="2">
        <v>14563471</v>
      </c>
      <c r="P131" s="25">
        <f t="shared" si="39"/>
        <v>0.40123999343181205</v>
      </c>
      <c r="Q131" s="7">
        <v>0.93149999999999999</v>
      </c>
      <c r="R131" s="2">
        <v>5880670</v>
      </c>
      <c r="S131" s="25">
        <f t="shared" si="40"/>
        <v>0.16201906758180479</v>
      </c>
      <c r="T131" s="49"/>
      <c r="U131" s="45"/>
      <c r="V131" s="6"/>
      <c r="W131" s="45"/>
    </row>
    <row r="132" spans="1:46" x14ac:dyDescent="0.25">
      <c r="A132" s="36" t="s">
        <v>88</v>
      </c>
      <c r="B132" s="36" t="s">
        <v>351</v>
      </c>
      <c r="C132" s="36" t="s">
        <v>352</v>
      </c>
      <c r="D132" s="36" t="s">
        <v>25</v>
      </c>
      <c r="E132" s="36" t="s">
        <v>33</v>
      </c>
      <c r="F132" s="64">
        <v>122</v>
      </c>
      <c r="G132" s="64">
        <v>120</v>
      </c>
      <c r="H132" s="34">
        <v>30966864</v>
      </c>
      <c r="I132" s="34">
        <v>9606100</v>
      </c>
      <c r="J132" s="25">
        <f t="shared" ref="J132" si="43">I132/H132</f>
        <v>0.31020577350034539</v>
      </c>
      <c r="K132" s="2">
        <v>0</v>
      </c>
      <c r="L132" s="25">
        <f t="shared" ref="L132" si="44">K132/$H132</f>
        <v>0</v>
      </c>
      <c r="M132" s="2"/>
      <c r="N132" s="25">
        <f t="shared" ref="N132" si="45">M132/$H132</f>
        <v>0</v>
      </c>
      <c r="O132" s="2">
        <v>11667842</v>
      </c>
      <c r="P132" s="25">
        <f t="shared" ref="P132" si="46">O132/$H132</f>
        <v>0.37678474643089466</v>
      </c>
      <c r="Q132" s="7">
        <v>0.99</v>
      </c>
      <c r="R132" s="2">
        <v>9692922</v>
      </c>
      <c r="S132" s="25">
        <f t="shared" ref="S132" si="47">R132/$H132</f>
        <v>0.31300948006875995</v>
      </c>
      <c r="T132" s="49"/>
      <c r="U132" s="45"/>
      <c r="V132" s="6"/>
      <c r="W132" s="45"/>
    </row>
    <row r="133" spans="1:46" x14ac:dyDescent="0.25">
      <c r="A133" s="36" t="s">
        <v>89</v>
      </c>
      <c r="B133" s="36" t="s">
        <v>375</v>
      </c>
      <c r="C133" s="36" t="s">
        <v>25</v>
      </c>
      <c r="D133" s="36" t="s">
        <v>25</v>
      </c>
      <c r="E133" s="36" t="s">
        <v>374</v>
      </c>
      <c r="F133" s="64">
        <v>54</v>
      </c>
      <c r="G133" s="64">
        <v>53</v>
      </c>
      <c r="H133" s="34">
        <v>33294297</v>
      </c>
      <c r="I133" s="34">
        <v>2532801</v>
      </c>
      <c r="J133" s="25">
        <f t="shared" ref="J133:J135" si="48">I133/H133</f>
        <v>7.6073118468307055E-2</v>
      </c>
      <c r="K133" s="2">
        <v>11660000</v>
      </c>
      <c r="L133" s="25">
        <f t="shared" ref="L133:L135" si="49">K133/$H133</f>
        <v>0.35021012757830566</v>
      </c>
      <c r="M133" s="2"/>
      <c r="N133" s="25">
        <f t="shared" ref="N133:N135" si="50">M133/$H133</f>
        <v>0</v>
      </c>
      <c r="O133" s="2">
        <v>14120504</v>
      </c>
      <c r="P133" s="25">
        <f t="shared" ref="P133:P135" si="51">O133/$H133</f>
        <v>0.42411179307975777</v>
      </c>
      <c r="Q133" s="7">
        <v>0.93100000000000005</v>
      </c>
      <c r="R133" s="2">
        <v>4980992</v>
      </c>
      <c r="S133" s="25">
        <f t="shared" ref="S133:S135" si="52">R133/$H133</f>
        <v>0.14960496087362951</v>
      </c>
      <c r="T133" s="49"/>
      <c r="U133" s="45"/>
      <c r="V133" s="6"/>
      <c r="W133" s="45"/>
      <c r="Y133" s="45"/>
      <c r="AA133" s="45"/>
      <c r="AC133" s="45"/>
      <c r="AT133" s="30"/>
    </row>
    <row r="134" spans="1:46" x14ac:dyDescent="0.25">
      <c r="A134" s="36" t="s">
        <v>90</v>
      </c>
      <c r="B134" s="36" t="s">
        <v>376</v>
      </c>
      <c r="C134" s="36" t="s">
        <v>25</v>
      </c>
      <c r="D134" s="36" t="s">
        <v>25</v>
      </c>
      <c r="E134" s="36" t="s">
        <v>148</v>
      </c>
      <c r="F134" s="64">
        <v>50</v>
      </c>
      <c r="G134" s="64">
        <v>49</v>
      </c>
      <c r="H134" s="34">
        <v>24969189</v>
      </c>
      <c r="I134" s="34">
        <v>2260000</v>
      </c>
      <c r="J134" s="25">
        <f t="shared" si="48"/>
        <v>9.0511550054749479E-2</v>
      </c>
      <c r="K134" s="2">
        <v>13600000</v>
      </c>
      <c r="L134" s="25">
        <f t="shared" si="49"/>
        <v>0.54467127466574905</v>
      </c>
      <c r="M134" s="2"/>
      <c r="N134" s="25">
        <f t="shared" si="50"/>
        <v>0</v>
      </c>
      <c r="O134" s="2">
        <v>316716</v>
      </c>
      <c r="P134" s="25">
        <f t="shared" si="51"/>
        <v>1.2684272604929219E-2</v>
      </c>
      <c r="Q134" s="7">
        <v>0.95779000000000003</v>
      </c>
      <c r="R134" s="2">
        <v>8792473</v>
      </c>
      <c r="S134" s="25">
        <f t="shared" si="52"/>
        <v>0.35213290267457226</v>
      </c>
      <c r="T134" s="49"/>
      <c r="U134" s="45"/>
      <c r="Y134" s="45"/>
    </row>
    <row r="135" spans="1:46" x14ac:dyDescent="0.25">
      <c r="A135" s="36" t="s">
        <v>91</v>
      </c>
      <c r="B135" s="36" t="s">
        <v>377</v>
      </c>
      <c r="C135" s="36" t="s">
        <v>25</v>
      </c>
      <c r="D135" s="36" t="s">
        <v>25</v>
      </c>
      <c r="E135" s="36" t="s">
        <v>33</v>
      </c>
      <c r="F135" s="64">
        <v>157</v>
      </c>
      <c r="G135" s="64">
        <v>156</v>
      </c>
      <c r="H135" s="34">
        <v>55584273</v>
      </c>
      <c r="I135" s="34">
        <v>30500000</v>
      </c>
      <c r="J135" s="25">
        <f t="shared" si="48"/>
        <v>0.54871636083105735</v>
      </c>
      <c r="K135" s="2">
        <v>0</v>
      </c>
      <c r="L135" s="25">
        <f t="shared" si="49"/>
        <v>0</v>
      </c>
      <c r="M135" s="2"/>
      <c r="N135" s="25">
        <f t="shared" si="50"/>
        <v>0</v>
      </c>
      <c r="O135" s="2">
        <v>9360273</v>
      </c>
      <c r="P135" s="25">
        <f t="shared" si="51"/>
        <v>0.16839786678508864</v>
      </c>
      <c r="Q135" s="7">
        <v>0.99</v>
      </c>
      <c r="R135" s="2">
        <v>15724000</v>
      </c>
      <c r="S135" s="25">
        <f t="shared" si="52"/>
        <v>0.28288577238385398</v>
      </c>
      <c r="T135" s="49"/>
      <c r="U135" s="45"/>
      <c r="V135" s="6"/>
      <c r="W135" s="45"/>
    </row>
    <row r="136" spans="1:46" x14ac:dyDescent="0.25">
      <c r="A136" s="36" t="s">
        <v>92</v>
      </c>
      <c r="B136" s="36" t="s">
        <v>378</v>
      </c>
      <c r="C136" s="36" t="s">
        <v>379</v>
      </c>
      <c r="D136" s="36" t="s">
        <v>23</v>
      </c>
      <c r="E136" s="36" t="s">
        <v>33</v>
      </c>
      <c r="F136" s="74">
        <v>129</v>
      </c>
      <c r="G136" s="74">
        <v>128</v>
      </c>
      <c r="H136" s="75">
        <v>42057381</v>
      </c>
      <c r="I136" s="75">
        <v>25500000</v>
      </c>
      <c r="J136" s="26">
        <f t="shared" ref="J136" si="53">I136/H136</f>
        <v>0.60631450160912304</v>
      </c>
      <c r="K136" s="8">
        <v>0</v>
      </c>
      <c r="L136" s="26">
        <f t="shared" ref="L136" si="54">K136/$H136</f>
        <v>0</v>
      </c>
      <c r="M136" s="8"/>
      <c r="N136" s="26">
        <f t="shared" ref="N136" si="55">M136/$H136</f>
        <v>0</v>
      </c>
      <c r="O136" s="8">
        <v>5488381</v>
      </c>
      <c r="P136" s="26">
        <f t="shared" ref="P136" si="56">O136/$H136</f>
        <v>0.13049745061396001</v>
      </c>
      <c r="Q136" s="23">
        <v>0.95455000000000001</v>
      </c>
      <c r="R136" s="8">
        <v>11069000</v>
      </c>
      <c r="S136" s="26">
        <f t="shared" ref="S136" si="57">R136/$H136</f>
        <v>0.26318804777691696</v>
      </c>
      <c r="T136" s="49"/>
      <c r="U136" s="45"/>
      <c r="V136" s="6"/>
      <c r="W136" s="45"/>
    </row>
    <row r="137" spans="1:46" x14ac:dyDescent="0.25">
      <c r="B137" s="9" t="s">
        <v>9</v>
      </c>
      <c r="C137" s="9"/>
      <c r="D137" s="9"/>
      <c r="E137" s="9"/>
      <c r="F137" s="76">
        <f>SUM(F2:F136)</f>
        <v>15527</v>
      </c>
      <c r="G137" s="76">
        <f>SUM(G2:G136)</f>
        <v>14619</v>
      </c>
      <c r="H137" s="10">
        <f>SUM(H2:H136)</f>
        <v>6535618630.7866478</v>
      </c>
      <c r="I137" s="10">
        <f>SUM(I2:I136)</f>
        <v>2016369494</v>
      </c>
      <c r="J137" s="11"/>
      <c r="K137" s="10">
        <f>SUM(K2:K136)</f>
        <v>1058609757</v>
      </c>
      <c r="L137" s="11"/>
      <c r="M137" s="10">
        <f>SUM(M2:M136)</f>
        <v>107803608</v>
      </c>
      <c r="N137" s="12"/>
      <c r="O137" s="10">
        <f>SUM(O2:O136)</f>
        <v>1269219535</v>
      </c>
      <c r="P137" s="5"/>
      <c r="Q137" s="13"/>
      <c r="R137" s="10">
        <f>SUM(R2:R136)</f>
        <v>2083616237</v>
      </c>
      <c r="S137" s="11"/>
      <c r="T137" s="50"/>
    </row>
    <row r="138" spans="1:46" x14ac:dyDescent="0.25">
      <c r="B138" s="9" t="s">
        <v>10</v>
      </c>
      <c r="C138" s="9"/>
      <c r="D138" s="9"/>
      <c r="E138" s="9"/>
      <c r="F138" s="31"/>
      <c r="G138" s="31"/>
      <c r="H138" s="14">
        <f t="shared" ref="H138:S138" si="58">AVERAGE(H2:H136)</f>
        <v>48411989.857678875</v>
      </c>
      <c r="I138" s="14">
        <f t="shared" si="58"/>
        <v>14936070.325925926</v>
      </c>
      <c r="J138" s="11">
        <f t="shared" si="58"/>
        <v>0.28558083305340853</v>
      </c>
      <c r="K138" s="14">
        <f t="shared" si="58"/>
        <v>7841553.7555555552</v>
      </c>
      <c r="L138" s="11">
        <f t="shared" si="58"/>
        <v>0.20565386530589816</v>
      </c>
      <c r="M138" s="14">
        <f t="shared" si="58"/>
        <v>5989089.333333333</v>
      </c>
      <c r="N138" s="11">
        <f t="shared" si="58"/>
        <v>1.3490037230224525E-2</v>
      </c>
      <c r="O138" s="14">
        <f t="shared" si="58"/>
        <v>9401626.1851851847</v>
      </c>
      <c r="P138" s="11">
        <f t="shared" si="58"/>
        <v>0.17902019337581107</v>
      </c>
      <c r="Q138" s="73">
        <f t="shared" si="58"/>
        <v>0.95699489905009028</v>
      </c>
      <c r="R138" s="14">
        <f t="shared" si="58"/>
        <v>15434194.348148149</v>
      </c>
      <c r="S138" s="11">
        <f t="shared" si="58"/>
        <v>0.31625507109851914</v>
      </c>
      <c r="T138" s="51"/>
    </row>
    <row r="139" spans="1:46" x14ac:dyDescent="0.25">
      <c r="B139" s="9" t="s">
        <v>11</v>
      </c>
      <c r="C139" s="9"/>
      <c r="D139" s="9"/>
      <c r="E139" s="9"/>
      <c r="F139" s="31"/>
      <c r="G139" s="31"/>
      <c r="I139" s="14"/>
      <c r="J139" s="11">
        <f>I137/TOTALTDC</f>
        <v>0.30852006640988833</v>
      </c>
      <c r="L139" s="11">
        <f>K137/TOTALTDC</f>
        <v>0.16197544820215165</v>
      </c>
      <c r="M139" s="14"/>
      <c r="N139" s="11">
        <f>M137/TOTALTDC</f>
        <v>1.649478252788205E-2</v>
      </c>
      <c r="O139" s="14"/>
      <c r="P139" s="11">
        <f>O137/TOTALTDC</f>
        <v>0.19420036674435404</v>
      </c>
      <c r="Q139" s="15"/>
      <c r="R139" s="14"/>
      <c r="S139" s="11">
        <f>R137/TOTALTDC</f>
        <v>0.31880933614836848</v>
      </c>
    </row>
    <row r="140" spans="1:46" ht="2.25" customHeight="1" x14ac:dyDescent="0.25">
      <c r="A140" s="16"/>
      <c r="B140" s="17"/>
      <c r="C140" s="17"/>
      <c r="D140" s="17"/>
      <c r="E140" s="17"/>
      <c r="F140" s="32"/>
      <c r="G140" s="32"/>
      <c r="H140" s="18"/>
      <c r="I140" s="18"/>
      <c r="J140" s="19"/>
      <c r="K140" s="18"/>
      <c r="L140" s="19"/>
      <c r="M140" s="18"/>
      <c r="N140" s="18"/>
      <c r="O140" s="18"/>
      <c r="P140" s="18"/>
      <c r="Q140" s="20"/>
      <c r="R140" s="18"/>
      <c r="S140" s="19"/>
      <c r="T140" s="53"/>
      <c r="U140" s="45"/>
      <c r="V140" s="6"/>
      <c r="W140" s="45"/>
    </row>
    <row r="141" spans="1:46" x14ac:dyDescent="0.25">
      <c r="T141" s="50"/>
    </row>
    <row r="142" spans="1:46" ht="15" customHeight="1" x14ac:dyDescent="0.25">
      <c r="A142" s="77" t="s">
        <v>16</v>
      </c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</row>
    <row r="143" spans="1:46" ht="15" customHeight="1" x14ac:dyDescent="0.25">
      <c r="A143" s="70" t="s">
        <v>383</v>
      </c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</row>
    <row r="145" spans="9:18" x14ac:dyDescent="0.25">
      <c r="I145" s="21"/>
      <c r="K145" s="24"/>
      <c r="M145" s="21"/>
    </row>
    <row r="146" spans="9:18" x14ac:dyDescent="0.25">
      <c r="K146" s="21"/>
      <c r="R146" s="21"/>
    </row>
    <row r="147" spans="9:18" x14ac:dyDescent="0.25">
      <c r="I147" s="24"/>
      <c r="K147" s="24"/>
    </row>
  </sheetData>
  <sortState ref="A2:D106">
    <sortCondition ref="A2:A106"/>
  </sortState>
  <mergeCells count="1">
    <mergeCell ref="A142:S142"/>
  </mergeCells>
  <printOptions horizontalCentered="1"/>
  <pageMargins left="0.5" right="0.5" top="0.75" bottom="0.75" header="0.3" footer="0.3"/>
  <pageSetup paperSize="5" scale="54" orientation="landscape" r:id="rId1"/>
  <headerFooter>
    <oddHeader>&amp;C&amp;"Times New Roman,Bold"&amp;12CALIFORNIA TAX CREDIT ALLOCATION COMMITTEE
Financing Breakdown for 2018 4% Allocations</oddHead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4% financing</vt:lpstr>
      <vt:lpstr>'4% financing'!Print_Area</vt:lpstr>
      <vt:lpstr>'4% financing'!Print_Titles</vt:lpstr>
      <vt:lpstr>TOTALTDC</vt:lpstr>
      <vt:lpstr>TOTAverage</vt:lpstr>
    </vt:vector>
  </TitlesOfParts>
  <Company>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Hil, Nicola</dc:creator>
  <cp:lastModifiedBy>Ferguson, Gina</cp:lastModifiedBy>
  <cp:lastPrinted>2019-03-28T15:50:21Z</cp:lastPrinted>
  <dcterms:created xsi:type="dcterms:W3CDTF">2013-03-05T18:46:27Z</dcterms:created>
  <dcterms:modified xsi:type="dcterms:W3CDTF">2019-03-28T17:19:36Z</dcterms:modified>
</cp:coreProperties>
</file>